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9525" windowHeight="6330" firstSheet="1" activeTab="1"/>
  </bookViews>
  <sheets>
    <sheet name="domanda aggregata" sheetId="1" r:id="rId1"/>
    <sheet name="domanda aggregata e IS" sheetId="2" r:id="rId2"/>
    <sheet name="Foglio3" sheetId="3" r:id="rId3"/>
  </sheets>
  <definedNames/>
  <calcPr fullCalcOnLoad="1"/>
</workbook>
</file>

<file path=xl/comments1.xml><?xml version="1.0" encoding="utf-8"?>
<comments xmlns="http://schemas.openxmlformats.org/spreadsheetml/2006/main">
  <authors>
    <author>Cinzia Chelo</author>
    <author>fini</author>
  </authors>
  <commentList>
    <comment ref="C2" authorId="0">
      <text>
        <r>
          <rPr>
            <b/>
            <sz val="8"/>
            <rFont val="Tahoma"/>
            <family val="0"/>
          </rPr>
          <t>Inserisci il valore del coefficiente angolare m: nel caso in esame rappresenta l'inclinazione della funzione dell'offerta aggregata teorica (45°)</t>
        </r>
        <r>
          <rPr>
            <sz val="8"/>
            <rFont val="Tahoma"/>
            <family val="0"/>
          </rPr>
          <t xml:space="preserve">
</t>
        </r>
      </text>
    </comment>
    <comment ref="C4" authorId="0">
      <text>
        <r>
          <rPr>
            <b/>
            <sz val="8"/>
            <rFont val="Tahoma"/>
            <family val="0"/>
          </rPr>
          <t>Inserisci il valore di n: ordinata del punto d'intersezione della retta con l'asse y. Nel caso in esame rappresenta il punto di origine degli assi (0;0)</t>
        </r>
      </text>
    </comment>
    <comment ref="C6" authorId="0">
      <text>
        <r>
          <rPr>
            <b/>
            <sz val="8"/>
            <rFont val="Tahoma"/>
            <family val="0"/>
          </rPr>
          <t>Inserisci il valore del coefficiente angolare m: nel caso in esame rappresenta la propensione al consumo</t>
        </r>
        <r>
          <rPr>
            <sz val="8"/>
            <rFont val="Tahoma"/>
            <family val="0"/>
          </rPr>
          <t xml:space="preserve">
</t>
        </r>
      </text>
    </comment>
    <comment ref="C8" authorId="0">
      <text>
        <r>
          <rPr>
            <b/>
            <sz val="8"/>
            <rFont val="Tahoma"/>
            <family val="0"/>
          </rPr>
          <t>Inserisci il valore di n: ordinata del punto d'intersezione della retta con l'asse y: nel caso in esame rappresenta C</t>
        </r>
        <r>
          <rPr>
            <b/>
            <vertAlign val="subscript"/>
            <sz val="8"/>
            <rFont val="Tahoma"/>
            <family val="2"/>
          </rPr>
          <t>0</t>
        </r>
        <r>
          <rPr>
            <b/>
            <sz val="8"/>
            <rFont val="Tahoma"/>
            <family val="0"/>
          </rPr>
          <t>, cioè il consumo esogeno, cioè ancora quello necessario anche con reddito pari a zero</t>
        </r>
        <r>
          <rPr>
            <sz val="8"/>
            <rFont val="Tahoma"/>
            <family val="0"/>
          </rPr>
          <t xml:space="preserve">
</t>
        </r>
      </text>
    </comment>
    <comment ref="C10" authorId="0">
      <text>
        <r>
          <rPr>
            <b/>
            <sz val="8"/>
            <rFont val="Tahoma"/>
            <family val="0"/>
          </rPr>
          <t>Inserisci il valore del coefficiente angolare m: nel caso in esame, considerando l'investimento come una variabile esogena rispetto alle grandezze del modello, esso è pari a 0</t>
        </r>
      </text>
    </comment>
    <comment ref="C12" authorId="0">
      <text>
        <r>
          <rPr>
            <b/>
            <sz val="8"/>
            <rFont val="Tahoma"/>
            <family val="0"/>
          </rPr>
          <t>Inserisci il valore di n: ordinata del punto d'intersezione della retta con l'asse y e premi INVIO</t>
        </r>
        <r>
          <rPr>
            <sz val="8"/>
            <rFont val="Tahoma"/>
            <family val="0"/>
          </rPr>
          <t xml:space="preserve">
</t>
        </r>
      </text>
    </comment>
    <comment ref="C14" authorId="0">
      <text>
        <r>
          <rPr>
            <b/>
            <sz val="8"/>
            <rFont val="Tahoma"/>
            <family val="0"/>
          </rPr>
          <t>Inserisci il valore del coefficiente angolare m e premi INVIO</t>
        </r>
        <r>
          <rPr>
            <sz val="8"/>
            <rFont val="Tahoma"/>
            <family val="0"/>
          </rPr>
          <t xml:space="preserve">
</t>
        </r>
      </text>
    </comment>
    <comment ref="C16" authorId="0">
      <text>
        <r>
          <rPr>
            <b/>
            <sz val="8"/>
            <rFont val="Tahoma"/>
            <family val="0"/>
          </rPr>
          <t>Inserisci il valore di n: ordinata del punto d'intersezione della retta con l'asse y e premi INVIO</t>
        </r>
        <r>
          <rPr>
            <sz val="8"/>
            <rFont val="Tahoma"/>
            <family val="0"/>
          </rPr>
          <t xml:space="preserve">
</t>
        </r>
      </text>
    </comment>
    <comment ref="E1" authorId="1">
      <text>
        <r>
          <rPr>
            <sz val="8"/>
            <rFont val="Tahoma"/>
            <family val="0"/>
          </rPr>
          <t xml:space="preserve">Si tratta della funzione bisettrice dell'angolo cartesiano e rappresenta il luogo dei punti che, proiettati sui lati dell'angolo (in questo caso gli assi cartesiani) individuano valori uguali sui lati stessi. Nel caso in esame, la bisettrice rappresenta la funzione in cui punti corrispondono a situazioni di equilibrio in cui domanda ed offerta aggregate si eguagliano, cioè tutta l'offerta aggregata viene assorbita dalla domanda aggregata.
</t>
        </r>
      </text>
    </comment>
    <comment ref="G1" authorId="1">
      <text>
        <r>
          <rPr>
            <b/>
            <sz val="8"/>
            <rFont val="Tahoma"/>
            <family val="0"/>
          </rPr>
          <t>Funzione del consumo: rappresenta i valori della domanda aggregata destinati al consumo; è caratterizzata da un inclinazione positiva con coefficiente angolare tra 0 e 1 e un intercetta sull'asse Y che rappresenta il consumo esogeno. Intercetta la funzione Y in un punto.</t>
        </r>
      </text>
    </comment>
    <comment ref="I1" authorId="1">
      <text>
        <r>
          <rPr>
            <b/>
            <sz val="8"/>
            <rFont val="Tahoma"/>
            <family val="0"/>
          </rPr>
          <t>Funzione dell'investimento: nel modello qui rappresentato, l'investimento è una variabile esogena rispetto ad Y. Ne deriva che la sua rappresentazione corrisponde ad una funzione lineare parallella all'asse X e pari ad un valore I che deriva da valutazioni degli imprenditori</t>
        </r>
      </text>
    </comment>
    <comment ref="K1" authorId="1">
      <text>
        <r>
          <rPr>
            <b/>
            <sz val="8"/>
            <rFont val="Tahoma"/>
            <family val="0"/>
          </rPr>
          <t>Funzione della spesa pubblica: è rappresentata da una funione lineare parallela all'asse X perché il valore della spesa pubblica, rappresentato dalla sua intercetta sull'asse Y, dipende da valutazioni politiche dell'operatore pubblico ed è da considerarsi quindi variabile esogena rispetto al modello.</t>
        </r>
      </text>
    </comment>
    <comment ref="M1" authorId="1">
      <text>
        <r>
          <rPr>
            <b/>
            <sz val="8"/>
            <rFont val="Tahoma"/>
            <family val="0"/>
          </rPr>
          <t>Funzione della domanda aggregata: rappresenta la somma di C, I e G ed è rappresentata da una funzione lineare inclinata con coefficiente angolare pari a quello della funzione del consumo e con un intercetta sull'asse Y pari a C</t>
        </r>
        <r>
          <rPr>
            <b/>
            <vertAlign val="subscript"/>
            <sz val="8"/>
            <rFont val="Tahoma"/>
            <family val="2"/>
          </rPr>
          <t>0</t>
        </r>
        <r>
          <rPr>
            <b/>
            <sz val="8"/>
            <rFont val="Tahoma"/>
            <family val="0"/>
          </rPr>
          <t>+I</t>
        </r>
        <r>
          <rPr>
            <b/>
            <vertAlign val="subscript"/>
            <sz val="8"/>
            <rFont val="Tahoma"/>
            <family val="2"/>
          </rPr>
          <t>0</t>
        </r>
        <r>
          <rPr>
            <b/>
            <sz val="8"/>
            <rFont val="Tahoma"/>
            <family val="0"/>
          </rPr>
          <t>+G</t>
        </r>
        <r>
          <rPr>
            <b/>
            <vertAlign val="subscript"/>
            <sz val="8"/>
            <rFont val="Tahoma"/>
            <family val="2"/>
          </rPr>
          <t>0</t>
        </r>
        <r>
          <rPr>
            <b/>
            <sz val="8"/>
            <rFont val="Tahoma"/>
            <family val="0"/>
          </rPr>
          <t>. La funzione interseca la retta Y in un punto la cui proiezione sugli assi  rappresentano domana (asse Y) e offerta (asse Y) aggregate</t>
        </r>
      </text>
    </comment>
  </commentList>
</comments>
</file>

<file path=xl/comments2.xml><?xml version="1.0" encoding="utf-8"?>
<comments xmlns="http://schemas.openxmlformats.org/spreadsheetml/2006/main">
  <authors>
    <author>fini</author>
    <author>Cinzia Chelo</author>
  </authors>
  <commentList>
    <comment ref="E1" authorId="0">
      <text>
        <r>
          <rPr>
            <sz val="8"/>
            <rFont val="Tahoma"/>
            <family val="0"/>
          </rPr>
          <t xml:space="preserve">Si tratta della funzione bisettrice dell'angolo cartesiano e rappresenta il luogo dei punti che, proiettati sui lati dell'angolo (in questo caso gli assi cartesiani) individuano valori uguali sui lati stessi. Nel caso in esame, la bisettrice rappresenta la funzione in cui punti corrispondono a situazioni di equilibrio in cui domanda ed offerta aggregate si eguagliano, cioè tutta l'offerta aggregata viene assorbita dalla domanda aggregata.
</t>
        </r>
      </text>
    </comment>
    <comment ref="G1" authorId="0">
      <text>
        <r>
          <rPr>
            <b/>
            <sz val="8"/>
            <rFont val="Tahoma"/>
            <family val="0"/>
          </rPr>
          <t>Funzione del consumo: rappresenta i valori della domanda aggregata destinati al consumo; è caratterizzata da un inclinazione positiva con coefficiente angolare tra 0 e 1 e un intercetta sull'asse Y che rappresenta il consumo esogeno. Intercetta la funzione Y in un punto.</t>
        </r>
      </text>
    </comment>
    <comment ref="I1" authorId="0">
      <text>
        <r>
          <rPr>
            <b/>
            <sz val="8"/>
            <rFont val="Tahoma"/>
            <family val="0"/>
          </rPr>
          <t>Funzione dell'investimento: nel modello qui rappresentato, l'investimento è una variabile esogena rispetto ad Y. Ne deriva che la sua rappresentazione corrisponde ad una funzione lineare parallella all'asse X e pari ad un valore I che deriva da valutazioni degli imprenditori</t>
        </r>
      </text>
    </comment>
    <comment ref="M1" authorId="0">
      <text>
        <r>
          <rPr>
            <b/>
            <sz val="8"/>
            <rFont val="Tahoma"/>
            <family val="0"/>
          </rPr>
          <t>Funzione della spesa pubblica: è rappresentata da una funione lineare parallela all'asse X perché il valore della spesa pubblica, rappresentato dalla sua intercetta sull'asse Y, dipende da valutazioni politiche dell'operatore pubblico ed è da considerarsi quindi variabile esogena rispetto al modello.</t>
        </r>
      </text>
    </comment>
    <comment ref="O1" authorId="0">
      <text>
        <r>
          <rPr>
            <b/>
            <sz val="8"/>
            <rFont val="Tahoma"/>
            <family val="0"/>
          </rPr>
          <t>Funzione della domanda aggregata: rappresenta la somma di C, I e G ed è rappresentata da una funzione lineare inclinata con coefficiente angolare pari a quello della funzione del consumo e con un intercetta sull'asse Y pari a C</t>
        </r>
        <r>
          <rPr>
            <b/>
            <vertAlign val="subscript"/>
            <sz val="8"/>
            <rFont val="Tahoma"/>
            <family val="2"/>
          </rPr>
          <t>0</t>
        </r>
        <r>
          <rPr>
            <b/>
            <sz val="8"/>
            <rFont val="Tahoma"/>
            <family val="0"/>
          </rPr>
          <t>+I</t>
        </r>
        <r>
          <rPr>
            <b/>
            <vertAlign val="subscript"/>
            <sz val="8"/>
            <rFont val="Tahoma"/>
            <family val="2"/>
          </rPr>
          <t>0</t>
        </r>
        <r>
          <rPr>
            <b/>
            <sz val="8"/>
            <rFont val="Tahoma"/>
            <family val="0"/>
          </rPr>
          <t>+G</t>
        </r>
        <r>
          <rPr>
            <b/>
            <vertAlign val="subscript"/>
            <sz val="8"/>
            <rFont val="Tahoma"/>
            <family val="2"/>
          </rPr>
          <t>0</t>
        </r>
        <r>
          <rPr>
            <b/>
            <sz val="8"/>
            <rFont val="Tahoma"/>
            <family val="0"/>
          </rPr>
          <t>. La funzione interseca la retta Y in un punto la cui proiezione sugli assi  rappresentano domana (asse Y) e offerta (asse Y) aggregate</t>
        </r>
      </text>
    </comment>
    <comment ref="C2" authorId="1">
      <text>
        <r>
          <rPr>
            <b/>
            <sz val="8"/>
            <rFont val="Tahoma"/>
            <family val="0"/>
          </rPr>
          <t>Inserisci il valore del coefficiente angolare m: nel caso in esame rappresenta l'inclinazione della funzione dell'offerta aggregata teorica (45°)</t>
        </r>
        <r>
          <rPr>
            <sz val="8"/>
            <rFont val="Tahoma"/>
            <family val="0"/>
          </rPr>
          <t xml:space="preserve">
</t>
        </r>
      </text>
    </comment>
    <comment ref="C4" authorId="1">
      <text>
        <r>
          <rPr>
            <b/>
            <sz val="8"/>
            <rFont val="Tahoma"/>
            <family val="0"/>
          </rPr>
          <t>Inserisci il valore di n: ordinata del punto d'intersezione della retta con l'asse y. Nel caso in esame rappresenta il punto di origine degli assi (0;0)</t>
        </r>
      </text>
    </comment>
    <comment ref="C6" authorId="1">
      <text>
        <r>
          <rPr>
            <b/>
            <sz val="8"/>
            <rFont val="Tahoma"/>
            <family val="0"/>
          </rPr>
          <t>Inserisci il valore del coefficiente angolare m: nel caso in esame rappresenta la propensione al consumo</t>
        </r>
        <r>
          <rPr>
            <sz val="8"/>
            <rFont val="Tahoma"/>
            <family val="0"/>
          </rPr>
          <t xml:space="preserve">
</t>
        </r>
      </text>
    </comment>
    <comment ref="C8" authorId="1">
      <text>
        <r>
          <rPr>
            <b/>
            <sz val="8"/>
            <rFont val="Tahoma"/>
            <family val="0"/>
          </rPr>
          <t>Inserisci il valore di n: ordinata del punto d'intersezione della retta con l'asse y: nel caso in esame rappresenta C</t>
        </r>
        <r>
          <rPr>
            <b/>
            <vertAlign val="subscript"/>
            <sz val="8"/>
            <rFont val="Tahoma"/>
            <family val="2"/>
          </rPr>
          <t>0</t>
        </r>
        <r>
          <rPr>
            <b/>
            <sz val="8"/>
            <rFont val="Tahoma"/>
            <family val="0"/>
          </rPr>
          <t>, cioè il consumo esogeno, cioè ancora quello necessario anche con reddito pari a zero</t>
        </r>
        <r>
          <rPr>
            <sz val="8"/>
            <rFont val="Tahoma"/>
            <family val="0"/>
          </rPr>
          <t xml:space="preserve">
</t>
        </r>
      </text>
    </comment>
    <comment ref="C10" authorId="1">
      <text>
        <r>
          <rPr>
            <b/>
            <sz val="8"/>
            <rFont val="Tahoma"/>
            <family val="0"/>
          </rPr>
          <t>Inserisci il valore del coefficiente angolare m: nel caso in esame, considerando l'investimento come una variabile esogena rispetto alle grandezze del modello, esso è pari a 0</t>
        </r>
      </text>
    </comment>
    <comment ref="C12" authorId="1">
      <text>
        <r>
          <rPr>
            <b/>
            <sz val="8"/>
            <rFont val="Tahoma"/>
            <family val="0"/>
          </rPr>
          <t>Inserisci il valore di n: ordinata del punto d'intersezione della retta con l'asse y e premi INVIO</t>
        </r>
        <r>
          <rPr>
            <sz val="8"/>
            <rFont val="Tahoma"/>
            <family val="0"/>
          </rPr>
          <t xml:space="preserve">
</t>
        </r>
      </text>
    </comment>
    <comment ref="C14" authorId="1">
      <text>
        <r>
          <rPr>
            <b/>
            <sz val="8"/>
            <rFont val="Tahoma"/>
            <family val="0"/>
          </rPr>
          <t>Inserisci il valore del coefficiente angolare m e premi INVIO</t>
        </r>
        <r>
          <rPr>
            <sz val="8"/>
            <rFont val="Tahoma"/>
            <family val="0"/>
          </rPr>
          <t xml:space="preserve">
</t>
        </r>
      </text>
    </comment>
    <comment ref="C16" authorId="1">
      <text>
        <r>
          <rPr>
            <b/>
            <sz val="8"/>
            <rFont val="Tahoma"/>
            <family val="0"/>
          </rPr>
          <t>Inserisci il valore di n: ordinata del punto d'intersezione della retta con l'asse y e premi INVIO</t>
        </r>
        <r>
          <rPr>
            <sz val="8"/>
            <rFont val="Tahoma"/>
            <family val="0"/>
          </rPr>
          <t xml:space="preserve">
</t>
        </r>
      </text>
    </comment>
  </commentList>
</comments>
</file>

<file path=xl/comments3.xml><?xml version="1.0" encoding="utf-8"?>
<comments xmlns="http://schemas.openxmlformats.org/spreadsheetml/2006/main">
  <authors>
    <author>fini</author>
    <author>Cinzia Chelo</author>
  </authors>
  <commentList>
    <comment ref="E1" authorId="0">
      <text>
        <r>
          <rPr>
            <sz val="8"/>
            <rFont val="Tahoma"/>
            <family val="0"/>
          </rPr>
          <t xml:space="preserve">Si tratta della funzione bisettrice dell'angolo cartesiano e rappresenta il luogo dei punti che, proiettati sui lati dell'angolo (in questo caso gli assi cartesiani) individuano valori uguali sui lati stessi. Nel caso in esame, la bisettrice rappresenta la funzione in cui punti corrispondono a situazioni di equilibrio in cui domanda ed offerta aggregate si eguagliano, cioè tutta l'offerta aggregata viene assorbita dalla domanda aggregata.
</t>
        </r>
      </text>
    </comment>
    <comment ref="G1" authorId="0">
      <text>
        <r>
          <rPr>
            <b/>
            <sz val="8"/>
            <rFont val="Tahoma"/>
            <family val="0"/>
          </rPr>
          <t>Funzione del consumo: rappresenta i valori della domanda aggregata destinati al consumo; è caratterizzata da un inclinazione positiva con coefficiente angolare tra 0 e 1 e un intercetta sull'asse Y che rappresenta il consumo esogeno. Intercetta la funzione Y in un punto.</t>
        </r>
      </text>
    </comment>
    <comment ref="I1" authorId="0">
      <text>
        <r>
          <rPr>
            <b/>
            <sz val="8"/>
            <rFont val="Tahoma"/>
            <family val="0"/>
          </rPr>
          <t>Funzione dell'investimento: nel modello qui rappresentato, l'investimento è una variabile esogena rispetto ad Y. Ne deriva che la sua rappresentazione corrisponde ad una funzione lineare parallella all'asse X e pari ad un valore I che deriva da valutazioni degli imprenditori</t>
        </r>
      </text>
    </comment>
    <comment ref="O1" authorId="0">
      <text>
        <r>
          <rPr>
            <b/>
            <sz val="8"/>
            <rFont val="Tahoma"/>
            <family val="0"/>
          </rPr>
          <t>Funzione della spesa pubblica: è rappresentata da una funione lineare parallela all'asse X perché il valore della spesa pubblica, rappresentato dalla sua intercetta sull'asse Y, dipende da valutazioni politiche dell'operatore pubblico ed è da considerarsi quindi variabile esogena rispetto al modello.</t>
        </r>
      </text>
    </comment>
    <comment ref="Q1" authorId="0">
      <text>
        <r>
          <rPr>
            <b/>
            <sz val="8"/>
            <rFont val="Tahoma"/>
            <family val="0"/>
          </rPr>
          <t>Funzione della domanda aggregata: rappresenta la somma di C, I e G ed è rappresentata da una funzione lineare inclinata con coefficiente angolare pari a quello della funzione del consumo e con un intercetta sull'asse Y pari a C</t>
        </r>
        <r>
          <rPr>
            <b/>
            <vertAlign val="subscript"/>
            <sz val="8"/>
            <rFont val="Tahoma"/>
            <family val="2"/>
          </rPr>
          <t>0</t>
        </r>
        <r>
          <rPr>
            <b/>
            <sz val="8"/>
            <rFont val="Tahoma"/>
            <family val="0"/>
          </rPr>
          <t>+I</t>
        </r>
        <r>
          <rPr>
            <b/>
            <vertAlign val="subscript"/>
            <sz val="8"/>
            <rFont val="Tahoma"/>
            <family val="2"/>
          </rPr>
          <t>0</t>
        </r>
        <r>
          <rPr>
            <b/>
            <sz val="8"/>
            <rFont val="Tahoma"/>
            <family val="0"/>
          </rPr>
          <t>+G</t>
        </r>
        <r>
          <rPr>
            <b/>
            <vertAlign val="subscript"/>
            <sz val="8"/>
            <rFont val="Tahoma"/>
            <family val="2"/>
          </rPr>
          <t>0</t>
        </r>
        <r>
          <rPr>
            <b/>
            <sz val="8"/>
            <rFont val="Tahoma"/>
            <family val="0"/>
          </rPr>
          <t>. La funzione interseca la retta Y in un punto la cui proiezione sugli assi  rappresentano domana (asse Y) e offerta (asse Y) aggregate</t>
        </r>
      </text>
    </comment>
    <comment ref="C2" authorId="1">
      <text>
        <r>
          <rPr>
            <b/>
            <sz val="8"/>
            <rFont val="Tahoma"/>
            <family val="0"/>
          </rPr>
          <t>Inserisci il valore del coefficiente angolare m: nel caso in esame rappresenta l'inclinazione della funzione dell'offerta aggregata teorica (45°)</t>
        </r>
        <r>
          <rPr>
            <sz val="8"/>
            <rFont val="Tahoma"/>
            <family val="0"/>
          </rPr>
          <t xml:space="preserve">
</t>
        </r>
      </text>
    </comment>
    <comment ref="C4" authorId="1">
      <text>
        <r>
          <rPr>
            <b/>
            <sz val="8"/>
            <rFont val="Tahoma"/>
            <family val="0"/>
          </rPr>
          <t>Inserisci il valore di n: ordinata del punto d'intersezione della retta con l'asse y. Nel caso in esame rappresenta il punto di origine degli assi (0;0)</t>
        </r>
      </text>
    </comment>
    <comment ref="C6" authorId="1">
      <text>
        <r>
          <rPr>
            <b/>
            <sz val="8"/>
            <rFont val="Tahoma"/>
            <family val="0"/>
          </rPr>
          <t>Inserisci il valore del coefficiente angolare m: nel caso in esame rappresenta la propensione al consumo</t>
        </r>
        <r>
          <rPr>
            <sz val="8"/>
            <rFont val="Tahoma"/>
            <family val="0"/>
          </rPr>
          <t xml:space="preserve">
</t>
        </r>
      </text>
    </comment>
    <comment ref="C8" authorId="1">
      <text>
        <r>
          <rPr>
            <b/>
            <sz val="8"/>
            <rFont val="Tahoma"/>
            <family val="0"/>
          </rPr>
          <t>Inserisci il valore di n: ordinata del punto d'intersezione della retta con l'asse y: nel caso in esame rappresenta C</t>
        </r>
        <r>
          <rPr>
            <b/>
            <vertAlign val="subscript"/>
            <sz val="8"/>
            <rFont val="Tahoma"/>
            <family val="2"/>
          </rPr>
          <t>0</t>
        </r>
        <r>
          <rPr>
            <b/>
            <sz val="8"/>
            <rFont val="Tahoma"/>
            <family val="0"/>
          </rPr>
          <t>, cioè il consumo esogeno, cioè ancora quello necessario anche con reddito pari a zero</t>
        </r>
        <r>
          <rPr>
            <sz val="8"/>
            <rFont val="Tahoma"/>
            <family val="0"/>
          </rPr>
          <t xml:space="preserve">
</t>
        </r>
      </text>
    </comment>
    <comment ref="C10" authorId="1">
      <text>
        <r>
          <rPr>
            <b/>
            <sz val="8"/>
            <rFont val="Tahoma"/>
            <family val="0"/>
          </rPr>
          <t>Inserisci il valore del coefficiente angolare m: nel caso in esame, considerando l'investimento come una variabile esogena rispetto alle grandezze del modello, esso è pari a 0</t>
        </r>
      </text>
    </comment>
    <comment ref="C12" authorId="1">
      <text>
        <r>
          <rPr>
            <b/>
            <sz val="8"/>
            <rFont val="Tahoma"/>
            <family val="0"/>
          </rPr>
          <t>Inserisci il valore di n: ordinata del punto d'intersezione della retta con l'asse y e premi INVIO</t>
        </r>
        <r>
          <rPr>
            <sz val="8"/>
            <rFont val="Tahoma"/>
            <family val="0"/>
          </rPr>
          <t xml:space="preserve">
</t>
        </r>
      </text>
    </comment>
    <comment ref="C14" authorId="1">
      <text>
        <r>
          <rPr>
            <b/>
            <sz val="8"/>
            <rFont val="Tahoma"/>
            <family val="0"/>
          </rPr>
          <t>Inserisci il valore del coefficiente angolare m e premi INVIO</t>
        </r>
        <r>
          <rPr>
            <sz val="8"/>
            <rFont val="Tahoma"/>
            <family val="0"/>
          </rPr>
          <t xml:space="preserve">
</t>
        </r>
      </text>
    </comment>
    <comment ref="C16" authorId="1">
      <text>
        <r>
          <rPr>
            <b/>
            <sz val="8"/>
            <rFont val="Tahoma"/>
            <family val="0"/>
          </rPr>
          <t>Inserisci il valore di n: ordinata del punto d'intersezione della retta con l'asse y e premi INVIO</t>
        </r>
        <r>
          <rPr>
            <sz val="8"/>
            <rFont val="Tahoma"/>
            <family val="0"/>
          </rPr>
          <t xml:space="preserve">
</t>
        </r>
      </text>
    </comment>
  </commentList>
</comments>
</file>

<file path=xl/sharedStrings.xml><?xml version="1.0" encoding="utf-8"?>
<sst xmlns="http://schemas.openxmlformats.org/spreadsheetml/2006/main" count="86" uniqueCount="28">
  <si>
    <t>valore di m=</t>
  </si>
  <si>
    <t>valore di n=</t>
  </si>
  <si>
    <t>C</t>
  </si>
  <si>
    <t>I</t>
  </si>
  <si>
    <t>G</t>
  </si>
  <si>
    <t>C+I+G</t>
  </si>
  <si>
    <t>Y</t>
  </si>
  <si>
    <t>Offerta aggregata</t>
  </si>
  <si>
    <t>Consumo</t>
  </si>
  <si>
    <t>Investimento</t>
  </si>
  <si>
    <t>Spesa pubblica</t>
  </si>
  <si>
    <t>Domanda aggregata</t>
  </si>
  <si>
    <t>y = mx+n</t>
  </si>
  <si>
    <t>I=I0-bi</t>
  </si>
  <si>
    <t>i</t>
  </si>
  <si>
    <t>b</t>
  </si>
  <si>
    <t>t1</t>
  </si>
  <si>
    <t>t2</t>
  </si>
  <si>
    <t>(C+I+G)*</t>
  </si>
  <si>
    <t>(C+I+G)**</t>
  </si>
  <si>
    <t xml:space="preserve"> </t>
  </si>
  <si>
    <t>valore di i</t>
  </si>
  <si>
    <t>valore di b</t>
  </si>
  <si>
    <r>
      <t>t</t>
    </r>
    <r>
      <rPr>
        <vertAlign val="subscript"/>
        <sz val="10"/>
        <rFont val="Arial"/>
        <family val="2"/>
      </rPr>
      <t>1</t>
    </r>
  </si>
  <si>
    <r>
      <t>t</t>
    </r>
    <r>
      <rPr>
        <vertAlign val="subscript"/>
        <sz val="10"/>
        <rFont val="Arial"/>
        <family val="2"/>
      </rPr>
      <t>2</t>
    </r>
  </si>
  <si>
    <r>
      <t>I=I</t>
    </r>
    <r>
      <rPr>
        <b/>
        <vertAlign val="subscript"/>
        <sz val="10"/>
        <rFont val="Arial"/>
        <family val="2"/>
      </rPr>
      <t>0</t>
    </r>
    <r>
      <rPr>
        <b/>
        <sz val="10"/>
        <rFont val="Arial"/>
        <family val="2"/>
      </rPr>
      <t>-b*i</t>
    </r>
  </si>
  <si>
    <t>Condizione di equlibrio (approssimata)</t>
  </si>
  <si>
    <t>tassi di interesse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</si>
</sst>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5">
    <font>
      <sz val="10"/>
      <name val="Arial"/>
      <family val="0"/>
    </font>
    <font>
      <b/>
      <sz val="16"/>
      <name val="Arial"/>
      <family val="2"/>
    </font>
    <font>
      <b/>
      <sz val="10"/>
      <name val="Arial"/>
      <family val="2"/>
    </font>
    <font>
      <b/>
      <sz val="8"/>
      <name val="Tahoma"/>
      <family val="0"/>
    </font>
    <font>
      <sz val="8"/>
      <name val="Tahoma"/>
      <family val="0"/>
    </font>
    <font>
      <sz val="8"/>
      <name val="Arial"/>
      <family val="0"/>
    </font>
    <font>
      <sz val="9.5"/>
      <name val="Arial"/>
      <family val="0"/>
    </font>
    <font>
      <b/>
      <sz val="9.5"/>
      <name val="Arial"/>
      <family val="0"/>
    </font>
    <font>
      <b/>
      <vertAlign val="subscript"/>
      <sz val="8"/>
      <name val="Tahoma"/>
      <family val="2"/>
    </font>
    <font>
      <vertAlign val="subscript"/>
      <sz val="10"/>
      <name val="Arial"/>
      <family val="2"/>
    </font>
    <font>
      <b/>
      <vertAlign val="subscript"/>
      <sz val="10"/>
      <name val="Arial"/>
      <family val="2"/>
    </font>
    <font>
      <sz val="11"/>
      <name val="Arial"/>
      <family val="2"/>
    </font>
    <font>
      <sz val="12"/>
      <name val="Arial"/>
      <family val="2"/>
    </font>
    <font>
      <b/>
      <sz val="11"/>
      <name val="Arial"/>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xf>
    <xf numFmtId="0" fontId="0" fillId="0" borderId="0" xfId="0" applyFill="1" applyBorder="1" applyAlignment="1">
      <alignment vertical="center" wrapText="1"/>
    </xf>
    <xf numFmtId="0" fontId="0" fillId="0" borderId="0" xfId="0" applyFill="1" applyBorder="1" applyAlignment="1">
      <alignment/>
    </xf>
    <xf numFmtId="0" fontId="2" fillId="2" borderId="1" xfId="0" applyFont="1" applyFill="1" applyBorder="1" applyAlignment="1" applyProtection="1">
      <alignment horizontal="center" vertical="center"/>
      <protection locked="0"/>
    </xf>
    <xf numFmtId="0" fontId="2" fillId="0" borderId="1" xfId="0" applyFont="1" applyBorder="1" applyAlignment="1">
      <alignment/>
    </xf>
    <xf numFmtId="0" fontId="2" fillId="0" borderId="1" xfId="0" applyFont="1" applyBorder="1" applyAlignment="1" applyProtection="1">
      <alignment horizontal="center" vertical="center"/>
      <protection locked="0"/>
    </xf>
    <xf numFmtId="0" fontId="0" fillId="0" borderId="1" xfId="0" applyBorder="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xf>
    <xf numFmtId="0" fontId="2" fillId="0" borderId="1" xfId="0" applyFont="1" applyBorder="1" applyAlignment="1">
      <alignment horizontal="center"/>
    </xf>
    <xf numFmtId="0" fontId="2" fillId="2" borderId="1" xfId="0" applyFont="1" applyFill="1" applyBorder="1" applyAlignment="1">
      <alignment horizontal="center" vertical="center"/>
    </xf>
    <xf numFmtId="0" fontId="0" fillId="0" borderId="0" xfId="0" applyBorder="1" applyAlignment="1">
      <alignment horizont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0" xfId="0"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1" fillId="2" borderId="0" xfId="0" applyFont="1" applyFill="1" applyAlignment="1">
      <alignment horizontal="center" vertical="center"/>
    </xf>
    <xf numFmtId="0" fontId="0" fillId="0" borderId="4" xfId="0"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0" fillId="0" borderId="1" xfId="0" applyBorder="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'domanda aggregata'!$F$2</c:f>
              <c:strCache>
                <c:ptCount val="1"/>
                <c:pt idx="0">
                  <c:v>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aggregata'!$F$3:$F$23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1"/>
          <c:order val="1"/>
          <c:tx>
            <c:strRef>
              <c:f>'domanda aggregata'!$H$2</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aggregata'!$H$3:$H$23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2"/>
          <c:order val="2"/>
          <c:tx>
            <c:strRef>
              <c:f>'domanda aggregata'!$J$2</c:f>
              <c:strCache>
                <c:ptCount val="1"/>
                <c:pt idx="0">
                  <c:v>I</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aggregata'!$J$3:$J$23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3"/>
          <c:order val="3"/>
          <c:tx>
            <c:strRef>
              <c:f>'domanda aggregata'!$L$2</c:f>
              <c:strCache>
                <c:ptCount val="1"/>
                <c:pt idx="0">
                  <c:v>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aggregata'!$L$3:$L$23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4"/>
          <c:order val="4"/>
          <c:tx>
            <c:strRef>
              <c:f>'domanda aggregata'!$N$2</c:f>
              <c:strCache>
                <c:ptCount val="1"/>
                <c:pt idx="0">
                  <c:v>C+I+G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aggregata'!$N$3:$N$23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64423417"/>
        <c:axId val="42939842"/>
      </c:scatterChart>
      <c:valAx>
        <c:axId val="64423417"/>
        <c:scaling>
          <c:orientation val="minMax"/>
          <c:max val="10000"/>
          <c:min val="0"/>
        </c:scaling>
        <c:axPos val="b"/>
        <c:title>
          <c:tx>
            <c:rich>
              <a:bodyPr vert="horz" rot="0" anchor="ctr"/>
              <a:lstStyle/>
              <a:p>
                <a:pPr algn="ctr">
                  <a:defRPr/>
                </a:pPr>
                <a:r>
                  <a:rPr lang="en-US" cap="none" sz="950" b="1" i="0" u="none" baseline="0">
                    <a:latin typeface="Arial"/>
                    <a:ea typeface="Arial"/>
                    <a:cs typeface="Arial"/>
                  </a:rPr>
                  <a:t>Y</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2939842"/>
        <c:crosses val="autoZero"/>
        <c:crossBetween val="midCat"/>
        <c:dispUnits/>
      </c:valAx>
      <c:valAx>
        <c:axId val="42939842"/>
        <c:scaling>
          <c:orientation val="minMax"/>
          <c:max val="10000"/>
          <c:min val="0"/>
        </c:scaling>
        <c:axPos val="l"/>
        <c:title>
          <c:tx>
            <c:rich>
              <a:bodyPr vert="horz" rot="-5400000" anchor="ctr"/>
              <a:lstStyle/>
              <a:p>
                <a:pPr algn="ctr">
                  <a:defRPr/>
                </a:pPr>
                <a:r>
                  <a:rPr lang="en-US" cap="none" sz="950" b="1" i="0" u="none" baseline="0">
                    <a:latin typeface="Arial"/>
                    <a:ea typeface="Arial"/>
                    <a:cs typeface="Arial"/>
                  </a:rPr>
                  <a:t>C; I; G</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4423417"/>
        <c:crosses val="autoZero"/>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
          <c:y val="0.10525"/>
          <c:w val="0.92175"/>
          <c:h val="0.787"/>
        </c:manualLayout>
      </c:layout>
      <c:scatterChart>
        <c:scatterStyle val="line"/>
        <c:varyColors val="0"/>
        <c:ser>
          <c:idx val="0"/>
          <c:order val="0"/>
          <c:tx>
            <c:strRef>
              <c:f>'domanda aggregata e IS'!$F$2</c:f>
              <c:strCache>
                <c:ptCount val="1"/>
                <c:pt idx="0">
                  <c:v>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 e IS'!$E$3:$E$23</c:f>
              <c:numCache/>
            </c:numRef>
          </c:xVal>
          <c:yVal>
            <c:numRef>
              <c:f>'domanda aggregata e IS'!$F$3:$F$23</c:f>
              <c:numCache/>
            </c:numRef>
          </c:yVal>
          <c:smooth val="0"/>
        </c:ser>
        <c:ser>
          <c:idx val="1"/>
          <c:order val="1"/>
          <c:tx>
            <c:strRef>
              <c:f>'domanda aggregata e IS'!$P$2</c:f>
              <c:strCache>
                <c:ptCount val="1"/>
                <c:pt idx="0">
                  <c:v>(C+I+G)*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'domanda aggregata e IS'!$E$3:$E$23</c:f>
              <c:numCache/>
            </c:numRef>
          </c:xVal>
          <c:yVal>
            <c:numRef>
              <c:f>'domanda aggregata e IS'!$P$3:$P$23</c:f>
              <c:numCache/>
            </c:numRef>
          </c:yVal>
          <c:smooth val="0"/>
        </c:ser>
        <c:ser>
          <c:idx val="2"/>
          <c:order val="2"/>
          <c:tx>
            <c:strRef>
              <c:f>'domanda aggregata e IS'!$Q$2</c:f>
              <c:strCache>
                <c:ptCount val="1"/>
                <c:pt idx="0">
                  <c:v>(C+I+G)**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'domanda aggregata e IS'!$E$3:$E$23</c:f>
              <c:numCache/>
            </c:numRef>
          </c:xVal>
          <c:yVal>
            <c:numRef>
              <c:f>'domanda aggregata e IS'!$Q$3:$Q$23</c:f>
              <c:numCache/>
            </c:numRef>
          </c:yVal>
          <c:smooth val="0"/>
        </c:ser>
        <c:axId val="50914259"/>
        <c:axId val="55575148"/>
      </c:scatterChart>
      <c:valAx>
        <c:axId val="50914259"/>
        <c:scaling>
          <c:orientation val="minMax"/>
        </c:scaling>
        <c:axPos val="b"/>
        <c:title>
          <c:tx>
            <c:rich>
              <a:bodyPr vert="horz" rot="0" anchor="ctr"/>
              <a:lstStyle/>
              <a:p>
                <a:pPr algn="ctr">
                  <a:defRPr/>
                </a:pPr>
                <a:r>
                  <a:rPr lang="en-US" cap="none" sz="1100"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55575148"/>
        <c:crosses val="autoZero"/>
        <c:crossBetween val="midCat"/>
        <c:dispUnits/>
      </c:valAx>
      <c:valAx>
        <c:axId val="55575148"/>
        <c:scaling>
          <c:orientation val="minMax"/>
        </c:scaling>
        <c:axPos val="l"/>
        <c:title>
          <c:tx>
            <c:rich>
              <a:bodyPr vert="horz" rot="-5400000" anchor="ctr"/>
              <a:lstStyle/>
              <a:p>
                <a:pPr algn="ctr">
                  <a:defRPr/>
                </a:pPr>
                <a:r>
                  <a:rPr lang="en-US" cap="none" sz="1100" b="1" i="0" u="none" baseline="0">
                    <a:latin typeface="Arial"/>
                    <a:ea typeface="Arial"/>
                    <a:cs typeface="Arial"/>
                  </a:rPr>
                  <a:t>C; I; G</a:t>
                </a:r>
              </a:p>
            </c:rich>
          </c:tx>
          <c:layout/>
          <c:overlay val="0"/>
          <c:spPr>
            <a:noFill/>
            <a:ln>
              <a:noFill/>
            </a:ln>
          </c:spPr>
        </c:title>
        <c:majorGridlines/>
        <c:delete val="0"/>
        <c:numFmt formatCode="General" sourceLinked="1"/>
        <c:majorTickMark val="out"/>
        <c:minorTickMark val="none"/>
        <c:tickLblPos val="nextTo"/>
        <c:crossAx val="50914259"/>
        <c:crosses val="autoZero"/>
        <c:crossBetween val="midCat"/>
        <c:dispUnits/>
      </c:valAx>
      <c:spPr>
        <a:solidFill>
          <a:srgbClr val="FFFFFF"/>
        </a:solidFill>
        <a:ln w="12700">
          <a:solidFill>
            <a:srgbClr val="808080"/>
          </a:solidFill>
        </a:ln>
      </c:spPr>
    </c:plotArea>
    <c:legend>
      <c:legendPos val="t"/>
      <c:layout>
        <c:manualLayout>
          <c:xMode val="edge"/>
          <c:yMode val="edge"/>
          <c:x val="0.322"/>
          <c:y val="0.00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875"/>
          <c:w val="0.82825"/>
          <c:h val="0.8875"/>
        </c:manualLayout>
      </c:layout>
      <c:scatterChart>
        <c:scatterStyle val="line"/>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 e IS'!$B$30:$B$31</c:f>
              <c:numCache/>
            </c:numRef>
          </c:xVal>
          <c:yVal>
            <c:numRef>
              <c:f>'domanda aggregata e IS'!$C$30:$C$31</c:f>
              <c:numCache/>
            </c:numRef>
          </c:yVal>
          <c:smooth val="0"/>
        </c:ser>
        <c:axId val="30414285"/>
        <c:axId val="5293110"/>
      </c:scatterChart>
      <c:valAx>
        <c:axId val="30414285"/>
        <c:scaling>
          <c:orientation val="minMax"/>
        </c:scaling>
        <c:axPos val="b"/>
        <c:title>
          <c:tx>
            <c:rich>
              <a:bodyPr vert="horz" rot="0" anchor="ctr"/>
              <a:lstStyle/>
              <a:p>
                <a:pPr algn="ctr">
                  <a:defRPr/>
                </a:pPr>
                <a:r>
                  <a:rPr lang="en-US"/>
                  <a:t>Y</a:t>
                </a:r>
              </a:p>
            </c:rich>
          </c:tx>
          <c:layout/>
          <c:overlay val="0"/>
          <c:spPr>
            <a:noFill/>
            <a:ln>
              <a:noFill/>
            </a:ln>
          </c:spPr>
        </c:title>
        <c:majorGridlines/>
        <c:delete val="0"/>
        <c:numFmt formatCode="General" sourceLinked="1"/>
        <c:majorTickMark val="out"/>
        <c:minorTickMark val="none"/>
        <c:tickLblPos val="nextTo"/>
        <c:crossAx val="5293110"/>
        <c:crosses val="autoZero"/>
        <c:crossBetween val="midCat"/>
        <c:dispUnits/>
      </c:valAx>
      <c:valAx>
        <c:axId val="5293110"/>
        <c:scaling>
          <c:orientation val="minMax"/>
        </c:scaling>
        <c:axPos val="l"/>
        <c:title>
          <c:tx>
            <c:rich>
              <a:bodyPr vert="horz" rot="-5400000" anchor="ctr"/>
              <a:lstStyle/>
              <a:p>
                <a:pPr algn="ctr">
                  <a:defRPr/>
                </a:pPr>
                <a:r>
                  <a:rPr lang="en-US"/>
                  <a:t>i</a:t>
                </a:r>
              </a:p>
            </c:rich>
          </c:tx>
          <c:layout/>
          <c:overlay val="0"/>
          <c:spPr>
            <a:noFill/>
            <a:ln>
              <a:noFill/>
            </a:ln>
          </c:spPr>
        </c:title>
        <c:majorGridlines/>
        <c:delete val="0"/>
        <c:numFmt formatCode="General" sourceLinked="1"/>
        <c:majorTickMark val="out"/>
        <c:minorTickMark val="none"/>
        <c:tickLblPos val="nextTo"/>
        <c:crossAx val="30414285"/>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9525</xdr:rowOff>
    </xdr:from>
    <xdr:to>
      <xdr:col>6</xdr:col>
      <xdr:colOff>390525</xdr:colOff>
      <xdr:row>44</xdr:row>
      <xdr:rowOff>0</xdr:rowOff>
    </xdr:to>
    <xdr:graphicFrame>
      <xdr:nvGraphicFramePr>
        <xdr:cNvPr id="1" name="Chart 14"/>
        <xdr:cNvGraphicFramePr/>
      </xdr:nvGraphicFramePr>
      <xdr:xfrm>
        <a:off x="0" y="3829050"/>
        <a:ext cx="4505325" cy="3390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47625</xdr:rowOff>
    </xdr:from>
    <xdr:to>
      <xdr:col>26</xdr:col>
      <xdr:colOff>161925</xdr:colOff>
      <xdr:row>20</xdr:row>
      <xdr:rowOff>142875</xdr:rowOff>
    </xdr:to>
    <xdr:graphicFrame>
      <xdr:nvGraphicFramePr>
        <xdr:cNvPr id="1" name="Chart 32"/>
        <xdr:cNvGraphicFramePr/>
      </xdr:nvGraphicFramePr>
      <xdr:xfrm>
        <a:off x="2971800" y="47625"/>
        <a:ext cx="6238875" cy="36099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0</xdr:rowOff>
    </xdr:from>
    <xdr:to>
      <xdr:col>26</xdr:col>
      <xdr:colOff>152400</xdr:colOff>
      <xdr:row>39</xdr:row>
      <xdr:rowOff>142875</xdr:rowOff>
    </xdr:to>
    <xdr:graphicFrame>
      <xdr:nvGraphicFramePr>
        <xdr:cNvPr id="2" name="Chart 33"/>
        <xdr:cNvGraphicFramePr/>
      </xdr:nvGraphicFramePr>
      <xdr:xfrm>
        <a:off x="2971800" y="3676650"/>
        <a:ext cx="6229350" cy="3381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6"/>
  <sheetViews>
    <sheetView workbookViewId="0" topLeftCell="A1">
      <selection activeCell="B7" sqref="B7:C7"/>
    </sheetView>
  </sheetViews>
  <sheetFormatPr defaultColWidth="9.140625" defaultRowHeight="12.75"/>
  <cols>
    <col min="1" max="1" width="11.28125" style="13" customWidth="1"/>
    <col min="2" max="2" width="12.57421875" style="4" customWidth="1"/>
    <col min="4" max="4" width="10.421875" style="0" customWidth="1"/>
    <col min="6" max="6" width="9.140625" style="4" customWidth="1"/>
  </cols>
  <sheetData>
    <row r="1" spans="1:14" ht="20.25">
      <c r="A1" s="30" t="s">
        <v>12</v>
      </c>
      <c r="B1" s="27"/>
      <c r="C1" s="27"/>
      <c r="D1" s="31"/>
      <c r="E1" s="24" t="s">
        <v>7</v>
      </c>
      <c r="F1" s="24"/>
      <c r="G1" s="24" t="s">
        <v>8</v>
      </c>
      <c r="H1" s="24"/>
      <c r="I1" s="24" t="s">
        <v>9</v>
      </c>
      <c r="J1" s="24"/>
      <c r="K1" s="29" t="s">
        <v>10</v>
      </c>
      <c r="L1" s="29"/>
      <c r="M1" s="25" t="s">
        <v>11</v>
      </c>
      <c r="N1" s="26"/>
    </row>
    <row r="2" spans="1:14" ht="12.75">
      <c r="A2" s="23" t="str">
        <f>E1</f>
        <v>Offerta aggregata</v>
      </c>
      <c r="B2" s="9" t="s">
        <v>0</v>
      </c>
      <c r="C2" s="7">
        <v>1</v>
      </c>
      <c r="D2" s="27"/>
      <c r="E2" s="14"/>
      <c r="F2" s="10" t="s">
        <v>6</v>
      </c>
      <c r="H2" s="10" t="s">
        <v>2</v>
      </c>
      <c r="J2" s="10" t="s">
        <v>3</v>
      </c>
      <c r="L2" s="10" t="s">
        <v>4</v>
      </c>
      <c r="N2" s="10" t="s">
        <v>5</v>
      </c>
    </row>
    <row r="3" spans="1:14" ht="12.75">
      <c r="A3" s="23"/>
      <c r="B3" s="32"/>
      <c r="C3" s="33"/>
      <c r="D3" s="27"/>
      <c r="E3" s="9">
        <v>0</v>
      </c>
      <c r="F3" s="3">
        <f>$C$2*E3+$C$4</f>
        <v>0</v>
      </c>
      <c r="G3" s="3">
        <v>0</v>
      </c>
      <c r="H3" s="3">
        <f aca="true" t="shared" si="0" ref="H3:H23">$C$6*G3+$C$8</f>
        <v>1000</v>
      </c>
      <c r="I3" s="3">
        <v>0</v>
      </c>
      <c r="J3" s="3">
        <f>$C$10*I3+$C$12</f>
        <v>600</v>
      </c>
      <c r="K3" s="3">
        <v>0</v>
      </c>
      <c r="L3" s="3">
        <f>$C$14*K3+$C$16</f>
        <v>400</v>
      </c>
      <c r="M3" s="15">
        <v>0</v>
      </c>
      <c r="N3" s="15">
        <f>H3+J3+L3</f>
        <v>2000</v>
      </c>
    </row>
    <row r="4" spans="1:14" ht="12.75">
      <c r="A4" s="23"/>
      <c r="B4" s="9" t="s">
        <v>1</v>
      </c>
      <c r="C4" s="7">
        <v>0</v>
      </c>
      <c r="D4" s="27"/>
      <c r="E4" s="3">
        <f>E3+500</f>
        <v>500</v>
      </c>
      <c r="F4" s="3">
        <f aca="true" t="shared" si="1" ref="F4:F23">$C$2*E4+$C$4</f>
        <v>500</v>
      </c>
      <c r="G4" s="3">
        <f>G3+500</f>
        <v>500</v>
      </c>
      <c r="H4" s="3">
        <f t="shared" si="0"/>
        <v>1350</v>
      </c>
      <c r="I4" s="3">
        <f>I3+500</f>
        <v>500</v>
      </c>
      <c r="J4" s="3">
        <f aca="true" t="shared" si="2" ref="J4:J23">$C$10*I4+$C$12</f>
        <v>600</v>
      </c>
      <c r="K4" s="3">
        <f>K3+500</f>
        <v>500</v>
      </c>
      <c r="L4" s="3">
        <f aca="true" t="shared" si="3" ref="L4:L23">$C$14*K4+$C$16</f>
        <v>400</v>
      </c>
      <c r="M4" s="15">
        <f>M3+500</f>
        <v>500</v>
      </c>
      <c r="N4" s="15">
        <f aca="true" t="shared" si="4" ref="N4:N23">H4+J4+L4</f>
        <v>2350</v>
      </c>
    </row>
    <row r="5" spans="1:14" ht="12.75">
      <c r="A5" s="11"/>
      <c r="B5" s="22"/>
      <c r="C5" s="22"/>
      <c r="D5" s="1"/>
      <c r="E5" s="3">
        <f aca="true" t="shared" si="5" ref="E5:E23">E4+500</f>
        <v>1000</v>
      </c>
      <c r="F5" s="3">
        <f t="shared" si="1"/>
        <v>1000</v>
      </c>
      <c r="G5" s="3">
        <f aca="true" t="shared" si="6" ref="G5:G23">G4+500</f>
        <v>1000</v>
      </c>
      <c r="H5" s="3">
        <f t="shared" si="0"/>
        <v>1700</v>
      </c>
      <c r="I5" s="3">
        <f aca="true" t="shared" si="7" ref="I5:I23">I4+500</f>
        <v>1000</v>
      </c>
      <c r="J5" s="3">
        <f t="shared" si="2"/>
        <v>600</v>
      </c>
      <c r="K5" s="3">
        <f aca="true" t="shared" si="8" ref="K5:K23">K4+500</f>
        <v>1000</v>
      </c>
      <c r="L5" s="3">
        <f t="shared" si="3"/>
        <v>400</v>
      </c>
      <c r="M5" s="15">
        <f aca="true" t="shared" si="9" ref="M5:M23">M4+500</f>
        <v>1000</v>
      </c>
      <c r="N5" s="15">
        <f t="shared" si="4"/>
        <v>2700</v>
      </c>
    </row>
    <row r="6" spans="1:14" ht="12.75">
      <c r="A6" s="23" t="str">
        <f>G1</f>
        <v>Consumo</v>
      </c>
      <c r="B6" s="9" t="s">
        <v>0</v>
      </c>
      <c r="C6" s="7">
        <v>0.7</v>
      </c>
      <c r="D6" s="28"/>
      <c r="E6" s="3">
        <f t="shared" si="5"/>
        <v>1500</v>
      </c>
      <c r="F6" s="3">
        <f t="shared" si="1"/>
        <v>1500</v>
      </c>
      <c r="G6" s="3">
        <f t="shared" si="6"/>
        <v>1500</v>
      </c>
      <c r="H6" s="3">
        <f t="shared" si="0"/>
        <v>2050</v>
      </c>
      <c r="I6" s="3">
        <f t="shared" si="7"/>
        <v>1500</v>
      </c>
      <c r="J6" s="3">
        <f t="shared" si="2"/>
        <v>600</v>
      </c>
      <c r="K6" s="3">
        <f t="shared" si="8"/>
        <v>1500</v>
      </c>
      <c r="L6" s="3">
        <f t="shared" si="3"/>
        <v>400</v>
      </c>
      <c r="M6" s="15">
        <f t="shared" si="9"/>
        <v>1500</v>
      </c>
      <c r="N6" s="15">
        <f t="shared" si="4"/>
        <v>3050</v>
      </c>
    </row>
    <row r="7" spans="1:14" ht="12.75">
      <c r="A7" s="23"/>
      <c r="B7" s="32"/>
      <c r="C7" s="33"/>
      <c r="D7" s="28"/>
      <c r="E7" s="3">
        <f t="shared" si="5"/>
        <v>2000</v>
      </c>
      <c r="F7" s="3">
        <f t="shared" si="1"/>
        <v>2000</v>
      </c>
      <c r="G7" s="3">
        <f t="shared" si="6"/>
        <v>2000</v>
      </c>
      <c r="H7" s="3">
        <f t="shared" si="0"/>
        <v>2400</v>
      </c>
      <c r="I7" s="3">
        <f t="shared" si="7"/>
        <v>2000</v>
      </c>
      <c r="J7" s="3">
        <f t="shared" si="2"/>
        <v>600</v>
      </c>
      <c r="K7" s="3">
        <f t="shared" si="8"/>
        <v>2000</v>
      </c>
      <c r="L7" s="3">
        <f t="shared" si="3"/>
        <v>400</v>
      </c>
      <c r="M7" s="15">
        <f t="shared" si="9"/>
        <v>2000</v>
      </c>
      <c r="N7" s="15">
        <f t="shared" si="4"/>
        <v>3400</v>
      </c>
    </row>
    <row r="8" spans="1:14" ht="12.75">
      <c r="A8" s="23"/>
      <c r="B8" s="9" t="s">
        <v>1</v>
      </c>
      <c r="C8" s="7">
        <v>1000</v>
      </c>
      <c r="D8" s="28"/>
      <c r="E8" s="3">
        <f t="shared" si="5"/>
        <v>2500</v>
      </c>
      <c r="F8" s="3">
        <f t="shared" si="1"/>
        <v>2500</v>
      </c>
      <c r="G8" s="3">
        <f t="shared" si="6"/>
        <v>2500</v>
      </c>
      <c r="H8" s="3">
        <f t="shared" si="0"/>
        <v>2750</v>
      </c>
      <c r="I8" s="3">
        <f t="shared" si="7"/>
        <v>2500</v>
      </c>
      <c r="J8" s="3">
        <f t="shared" si="2"/>
        <v>600</v>
      </c>
      <c r="K8" s="3">
        <f t="shared" si="8"/>
        <v>2500</v>
      </c>
      <c r="L8" s="3">
        <f t="shared" si="3"/>
        <v>400</v>
      </c>
      <c r="M8" s="15">
        <f t="shared" si="9"/>
        <v>2500</v>
      </c>
      <c r="N8" s="15">
        <f t="shared" si="4"/>
        <v>3750</v>
      </c>
    </row>
    <row r="9" spans="1:14" ht="12.75">
      <c r="A9" s="11"/>
      <c r="B9" s="22"/>
      <c r="C9" s="22"/>
      <c r="D9" s="1"/>
      <c r="E9" s="3">
        <f t="shared" si="5"/>
        <v>3000</v>
      </c>
      <c r="F9" s="3">
        <f t="shared" si="1"/>
        <v>3000</v>
      </c>
      <c r="G9" s="3">
        <f t="shared" si="6"/>
        <v>3000</v>
      </c>
      <c r="H9" s="3">
        <f t="shared" si="0"/>
        <v>3100</v>
      </c>
      <c r="I9" s="3">
        <f t="shared" si="7"/>
        <v>3000</v>
      </c>
      <c r="J9" s="3">
        <f t="shared" si="2"/>
        <v>600</v>
      </c>
      <c r="K9" s="3">
        <f t="shared" si="8"/>
        <v>3000</v>
      </c>
      <c r="L9" s="3">
        <f t="shared" si="3"/>
        <v>400</v>
      </c>
      <c r="M9" s="15">
        <f t="shared" si="9"/>
        <v>3000</v>
      </c>
      <c r="N9" s="15">
        <f t="shared" si="4"/>
        <v>4100</v>
      </c>
    </row>
    <row r="10" spans="1:14" ht="12.75">
      <c r="A10" s="23" t="str">
        <f>I1</f>
        <v>Investimento</v>
      </c>
      <c r="B10" s="9" t="s">
        <v>0</v>
      </c>
      <c r="C10" s="7">
        <v>0</v>
      </c>
      <c r="D10" s="28"/>
      <c r="E10" s="3">
        <f t="shared" si="5"/>
        <v>3500</v>
      </c>
      <c r="F10" s="3">
        <f t="shared" si="1"/>
        <v>3500</v>
      </c>
      <c r="G10" s="3">
        <f t="shared" si="6"/>
        <v>3500</v>
      </c>
      <c r="H10" s="3">
        <f t="shared" si="0"/>
        <v>3450</v>
      </c>
      <c r="I10" s="3">
        <f t="shared" si="7"/>
        <v>3500</v>
      </c>
      <c r="J10" s="3">
        <f t="shared" si="2"/>
        <v>600</v>
      </c>
      <c r="K10" s="3">
        <f t="shared" si="8"/>
        <v>3500</v>
      </c>
      <c r="L10" s="3">
        <f t="shared" si="3"/>
        <v>400</v>
      </c>
      <c r="M10" s="15">
        <f t="shared" si="9"/>
        <v>3500</v>
      </c>
      <c r="N10" s="15">
        <f t="shared" si="4"/>
        <v>4450</v>
      </c>
    </row>
    <row r="11" spans="1:14" ht="12.75">
      <c r="A11" s="23"/>
      <c r="B11" s="32"/>
      <c r="C11" s="33"/>
      <c r="D11" s="28"/>
      <c r="E11" s="3">
        <f t="shared" si="5"/>
        <v>4000</v>
      </c>
      <c r="F11" s="3">
        <f t="shared" si="1"/>
        <v>4000</v>
      </c>
      <c r="G11" s="3">
        <f t="shared" si="6"/>
        <v>4000</v>
      </c>
      <c r="H11" s="3">
        <f t="shared" si="0"/>
        <v>3800</v>
      </c>
      <c r="I11" s="3">
        <f t="shared" si="7"/>
        <v>4000</v>
      </c>
      <c r="J11" s="3">
        <f t="shared" si="2"/>
        <v>600</v>
      </c>
      <c r="K11" s="3">
        <f t="shared" si="8"/>
        <v>4000</v>
      </c>
      <c r="L11" s="3">
        <f t="shared" si="3"/>
        <v>400</v>
      </c>
      <c r="M11" s="15">
        <f t="shared" si="9"/>
        <v>4000</v>
      </c>
      <c r="N11" s="15">
        <f t="shared" si="4"/>
        <v>4800</v>
      </c>
    </row>
    <row r="12" spans="1:14" ht="12.75">
      <c r="A12" s="23"/>
      <c r="B12" s="9" t="s">
        <v>1</v>
      </c>
      <c r="C12" s="7">
        <v>600</v>
      </c>
      <c r="D12" s="28"/>
      <c r="E12" s="3">
        <f t="shared" si="5"/>
        <v>4500</v>
      </c>
      <c r="F12" s="3">
        <f t="shared" si="1"/>
        <v>4500</v>
      </c>
      <c r="G12" s="3">
        <f t="shared" si="6"/>
        <v>4500</v>
      </c>
      <c r="H12" s="3">
        <f t="shared" si="0"/>
        <v>4150</v>
      </c>
      <c r="I12" s="3">
        <f t="shared" si="7"/>
        <v>4500</v>
      </c>
      <c r="J12" s="3">
        <f t="shared" si="2"/>
        <v>600</v>
      </c>
      <c r="K12" s="3">
        <f t="shared" si="8"/>
        <v>4500</v>
      </c>
      <c r="L12" s="3">
        <f t="shared" si="3"/>
        <v>400</v>
      </c>
      <c r="M12" s="15">
        <f t="shared" si="9"/>
        <v>4500</v>
      </c>
      <c r="N12" s="15">
        <f t="shared" si="4"/>
        <v>5150</v>
      </c>
    </row>
    <row r="13" spans="1:14" ht="12.75">
      <c r="A13" s="11"/>
      <c r="B13" s="22"/>
      <c r="C13" s="22"/>
      <c r="D13" s="1"/>
      <c r="E13" s="3">
        <f t="shared" si="5"/>
        <v>5000</v>
      </c>
      <c r="F13" s="3">
        <f t="shared" si="1"/>
        <v>5000</v>
      </c>
      <c r="G13" s="3">
        <f t="shared" si="6"/>
        <v>5000</v>
      </c>
      <c r="H13" s="3">
        <f t="shared" si="0"/>
        <v>4500</v>
      </c>
      <c r="I13" s="3">
        <f t="shared" si="7"/>
        <v>5000</v>
      </c>
      <c r="J13" s="3">
        <f t="shared" si="2"/>
        <v>600</v>
      </c>
      <c r="K13" s="3">
        <f t="shared" si="8"/>
        <v>5000</v>
      </c>
      <c r="L13" s="3">
        <f t="shared" si="3"/>
        <v>400</v>
      </c>
      <c r="M13" s="15">
        <f t="shared" si="9"/>
        <v>5000</v>
      </c>
      <c r="N13" s="15">
        <f t="shared" si="4"/>
        <v>5500</v>
      </c>
    </row>
    <row r="14" spans="1:14" ht="12.75">
      <c r="A14" s="23" t="str">
        <f>K1</f>
        <v>Spesa pubblica</v>
      </c>
      <c r="B14" s="9" t="s">
        <v>0</v>
      </c>
      <c r="C14" s="7">
        <v>0</v>
      </c>
      <c r="D14" s="28"/>
      <c r="E14" s="3">
        <f t="shared" si="5"/>
        <v>5500</v>
      </c>
      <c r="F14" s="3">
        <f t="shared" si="1"/>
        <v>5500</v>
      </c>
      <c r="G14" s="3">
        <f t="shared" si="6"/>
        <v>5500</v>
      </c>
      <c r="H14" s="3">
        <f t="shared" si="0"/>
        <v>4850</v>
      </c>
      <c r="I14" s="3">
        <f t="shared" si="7"/>
        <v>5500</v>
      </c>
      <c r="J14" s="3">
        <f t="shared" si="2"/>
        <v>600</v>
      </c>
      <c r="K14" s="3">
        <f t="shared" si="8"/>
        <v>5500</v>
      </c>
      <c r="L14" s="3">
        <f t="shared" si="3"/>
        <v>400</v>
      </c>
      <c r="M14" s="15">
        <f t="shared" si="9"/>
        <v>5500</v>
      </c>
      <c r="N14" s="15">
        <f t="shared" si="4"/>
        <v>5850</v>
      </c>
    </row>
    <row r="15" spans="1:14" ht="12.75">
      <c r="A15" s="23"/>
      <c r="B15" s="32"/>
      <c r="C15" s="33"/>
      <c r="D15" s="28"/>
      <c r="E15" s="3">
        <f t="shared" si="5"/>
        <v>6000</v>
      </c>
      <c r="F15" s="3">
        <f t="shared" si="1"/>
        <v>6000</v>
      </c>
      <c r="G15" s="3">
        <f t="shared" si="6"/>
        <v>6000</v>
      </c>
      <c r="H15" s="3">
        <f t="shared" si="0"/>
        <v>5200</v>
      </c>
      <c r="I15" s="3">
        <f t="shared" si="7"/>
        <v>6000</v>
      </c>
      <c r="J15" s="3">
        <f t="shared" si="2"/>
        <v>600</v>
      </c>
      <c r="K15" s="3">
        <f t="shared" si="8"/>
        <v>6000</v>
      </c>
      <c r="L15" s="3">
        <f t="shared" si="3"/>
        <v>400</v>
      </c>
      <c r="M15" s="15">
        <f t="shared" si="9"/>
        <v>6000</v>
      </c>
      <c r="N15" s="15">
        <f t="shared" si="4"/>
        <v>6200</v>
      </c>
    </row>
    <row r="16" spans="1:14" ht="12.75">
      <c r="A16" s="23"/>
      <c r="B16" s="9" t="s">
        <v>1</v>
      </c>
      <c r="C16" s="7">
        <v>400</v>
      </c>
      <c r="D16" s="28"/>
      <c r="E16" s="3">
        <f t="shared" si="5"/>
        <v>6500</v>
      </c>
      <c r="F16" s="3">
        <f t="shared" si="1"/>
        <v>6500</v>
      </c>
      <c r="G16" s="3">
        <f t="shared" si="6"/>
        <v>6500</v>
      </c>
      <c r="H16" s="3">
        <f t="shared" si="0"/>
        <v>5550</v>
      </c>
      <c r="I16" s="3">
        <f t="shared" si="7"/>
        <v>6500</v>
      </c>
      <c r="J16" s="3">
        <f t="shared" si="2"/>
        <v>600</v>
      </c>
      <c r="K16" s="3">
        <f t="shared" si="8"/>
        <v>6500</v>
      </c>
      <c r="L16" s="3">
        <f t="shared" si="3"/>
        <v>400</v>
      </c>
      <c r="M16" s="15">
        <f t="shared" si="9"/>
        <v>6500</v>
      </c>
      <c r="N16" s="15">
        <f t="shared" si="4"/>
        <v>6550</v>
      </c>
    </row>
    <row r="17" spans="1:14" ht="12.75">
      <c r="A17" s="11"/>
      <c r="B17" s="22"/>
      <c r="C17" s="22"/>
      <c r="D17" s="1"/>
      <c r="E17" s="3">
        <f t="shared" si="5"/>
        <v>7000</v>
      </c>
      <c r="F17" s="3">
        <f t="shared" si="1"/>
        <v>7000</v>
      </c>
      <c r="G17" s="3">
        <f t="shared" si="6"/>
        <v>7000</v>
      </c>
      <c r="H17" s="3">
        <f t="shared" si="0"/>
        <v>5900</v>
      </c>
      <c r="I17" s="3">
        <f t="shared" si="7"/>
        <v>7000</v>
      </c>
      <c r="J17" s="3">
        <f t="shared" si="2"/>
        <v>600</v>
      </c>
      <c r="K17" s="3">
        <f t="shared" si="8"/>
        <v>7000</v>
      </c>
      <c r="L17" s="3">
        <f t="shared" si="3"/>
        <v>400</v>
      </c>
      <c r="M17" s="15">
        <f t="shared" si="9"/>
        <v>7000</v>
      </c>
      <c r="N17" s="15">
        <f t="shared" si="4"/>
        <v>6900</v>
      </c>
    </row>
    <row r="18" spans="1:14" ht="12.75">
      <c r="A18" s="23" t="str">
        <f>M1</f>
        <v>Domanda aggregata</v>
      </c>
      <c r="B18" s="9" t="s">
        <v>0</v>
      </c>
      <c r="C18" s="7">
        <f>C6</f>
        <v>0.7</v>
      </c>
      <c r="D18" s="28"/>
      <c r="E18" s="3">
        <f t="shared" si="5"/>
        <v>7500</v>
      </c>
      <c r="F18" s="3">
        <f t="shared" si="1"/>
        <v>7500</v>
      </c>
      <c r="G18" s="3">
        <f t="shared" si="6"/>
        <v>7500</v>
      </c>
      <c r="H18" s="3">
        <f t="shared" si="0"/>
        <v>6250</v>
      </c>
      <c r="I18" s="3">
        <f t="shared" si="7"/>
        <v>7500</v>
      </c>
      <c r="J18" s="3">
        <f t="shared" si="2"/>
        <v>600</v>
      </c>
      <c r="K18" s="3">
        <f t="shared" si="8"/>
        <v>7500</v>
      </c>
      <c r="L18" s="3">
        <f t="shared" si="3"/>
        <v>400</v>
      </c>
      <c r="M18" s="15">
        <f t="shared" si="9"/>
        <v>7500</v>
      </c>
      <c r="N18" s="15">
        <f t="shared" si="4"/>
        <v>7250</v>
      </c>
    </row>
    <row r="19" spans="1:14" ht="12.75">
      <c r="A19" s="23"/>
      <c r="B19" s="32"/>
      <c r="C19" s="33"/>
      <c r="D19" s="28"/>
      <c r="E19" s="3">
        <f t="shared" si="5"/>
        <v>8000</v>
      </c>
      <c r="F19" s="3">
        <f t="shared" si="1"/>
        <v>8000</v>
      </c>
      <c r="G19" s="3">
        <f t="shared" si="6"/>
        <v>8000</v>
      </c>
      <c r="H19" s="3">
        <f t="shared" si="0"/>
        <v>6600</v>
      </c>
      <c r="I19" s="3">
        <f t="shared" si="7"/>
        <v>8000</v>
      </c>
      <c r="J19" s="3">
        <f t="shared" si="2"/>
        <v>600</v>
      </c>
      <c r="K19" s="3">
        <f t="shared" si="8"/>
        <v>8000</v>
      </c>
      <c r="L19" s="3">
        <f t="shared" si="3"/>
        <v>400</v>
      </c>
      <c r="M19" s="15">
        <f t="shared" si="9"/>
        <v>8000</v>
      </c>
      <c r="N19" s="15">
        <f t="shared" si="4"/>
        <v>7600</v>
      </c>
    </row>
    <row r="20" spans="1:14" ht="12.75">
      <c r="A20" s="23"/>
      <c r="B20" s="9" t="s">
        <v>1</v>
      </c>
      <c r="C20" s="7">
        <f>(C8+C12+C16)</f>
        <v>2000</v>
      </c>
      <c r="D20" s="28"/>
      <c r="E20" s="3">
        <f t="shared" si="5"/>
        <v>8500</v>
      </c>
      <c r="F20" s="3">
        <f t="shared" si="1"/>
        <v>8500</v>
      </c>
      <c r="G20" s="3">
        <f t="shared" si="6"/>
        <v>8500</v>
      </c>
      <c r="H20" s="3">
        <f t="shared" si="0"/>
        <v>6950</v>
      </c>
      <c r="I20" s="3">
        <f t="shared" si="7"/>
        <v>8500</v>
      </c>
      <c r="J20" s="3">
        <f t="shared" si="2"/>
        <v>600</v>
      </c>
      <c r="K20" s="3">
        <f t="shared" si="8"/>
        <v>8500</v>
      </c>
      <c r="L20" s="3">
        <f t="shared" si="3"/>
        <v>400</v>
      </c>
      <c r="M20" s="15">
        <f t="shared" si="9"/>
        <v>8500</v>
      </c>
      <c r="N20" s="15">
        <f t="shared" si="4"/>
        <v>7950</v>
      </c>
    </row>
    <row r="21" spans="1:14" ht="12.75">
      <c r="A21" s="11"/>
      <c r="B21" s="1"/>
      <c r="C21" s="1"/>
      <c r="D21" s="1"/>
      <c r="E21" s="3">
        <f t="shared" si="5"/>
        <v>9000</v>
      </c>
      <c r="F21" s="3">
        <f t="shared" si="1"/>
        <v>9000</v>
      </c>
      <c r="G21" s="3">
        <f t="shared" si="6"/>
        <v>9000</v>
      </c>
      <c r="H21" s="3">
        <f t="shared" si="0"/>
        <v>7300</v>
      </c>
      <c r="I21" s="3">
        <f t="shared" si="7"/>
        <v>9000</v>
      </c>
      <c r="J21" s="3">
        <f t="shared" si="2"/>
        <v>600</v>
      </c>
      <c r="K21" s="3">
        <f t="shared" si="8"/>
        <v>9000</v>
      </c>
      <c r="L21" s="3">
        <f t="shared" si="3"/>
        <v>400</v>
      </c>
      <c r="M21" s="15">
        <f t="shared" si="9"/>
        <v>9000</v>
      </c>
      <c r="N21" s="15">
        <f t="shared" si="4"/>
        <v>8300</v>
      </c>
    </row>
    <row r="22" spans="1:14" ht="12.75">
      <c r="A22" s="11"/>
      <c r="B22" s="1"/>
      <c r="C22" s="1"/>
      <c r="D22" s="1"/>
      <c r="E22" s="3">
        <f t="shared" si="5"/>
        <v>9500</v>
      </c>
      <c r="F22" s="3">
        <f t="shared" si="1"/>
        <v>9500</v>
      </c>
      <c r="G22" s="3">
        <f t="shared" si="6"/>
        <v>9500</v>
      </c>
      <c r="H22" s="3">
        <f t="shared" si="0"/>
        <v>7650</v>
      </c>
      <c r="I22" s="3">
        <f t="shared" si="7"/>
        <v>9500</v>
      </c>
      <c r="J22" s="3">
        <f t="shared" si="2"/>
        <v>600</v>
      </c>
      <c r="K22" s="3">
        <f t="shared" si="8"/>
        <v>9500</v>
      </c>
      <c r="L22" s="3">
        <f t="shared" si="3"/>
        <v>400</v>
      </c>
      <c r="M22" s="15">
        <f t="shared" si="9"/>
        <v>9500</v>
      </c>
      <c r="N22" s="15">
        <f t="shared" si="4"/>
        <v>8650</v>
      </c>
    </row>
    <row r="23" spans="5:14" ht="12.75">
      <c r="E23" s="3">
        <f t="shared" si="5"/>
        <v>10000</v>
      </c>
      <c r="F23" s="3">
        <f t="shared" si="1"/>
        <v>10000</v>
      </c>
      <c r="G23" s="3">
        <f t="shared" si="6"/>
        <v>10000</v>
      </c>
      <c r="H23" s="3">
        <f t="shared" si="0"/>
        <v>8000</v>
      </c>
      <c r="I23" s="3">
        <f t="shared" si="7"/>
        <v>10000</v>
      </c>
      <c r="J23" s="3">
        <f t="shared" si="2"/>
        <v>600</v>
      </c>
      <c r="K23" s="3">
        <f t="shared" si="8"/>
        <v>10000</v>
      </c>
      <c r="L23" s="3">
        <f t="shared" si="3"/>
        <v>400</v>
      </c>
      <c r="M23" s="15">
        <f t="shared" si="9"/>
        <v>10000</v>
      </c>
      <c r="N23" s="15">
        <f t="shared" si="4"/>
        <v>9000</v>
      </c>
    </row>
    <row r="24" spans="5:11" ht="12.75">
      <c r="E24" s="5"/>
      <c r="F24" s="5"/>
      <c r="G24" s="5"/>
      <c r="H24" s="5"/>
      <c r="I24" s="5"/>
      <c r="J24" s="5"/>
      <c r="K24" s="6"/>
    </row>
    <row r="25" spans="5:11" ht="12.75">
      <c r="E25" s="5"/>
      <c r="F25" s="5"/>
      <c r="G25" s="5"/>
      <c r="H25" s="5"/>
      <c r="I25" s="5"/>
      <c r="J25" s="5"/>
      <c r="K25" s="6"/>
    </row>
    <row r="26" spans="5:11" ht="12.75">
      <c r="E26" s="5"/>
      <c r="F26" s="5"/>
      <c r="G26" s="5"/>
      <c r="H26" s="5"/>
      <c r="I26" s="5"/>
      <c r="J26" s="5"/>
      <c r="K26" s="6"/>
    </row>
  </sheetData>
  <sheetProtection sheet="1" objects="1" scenarios="1" selectLockedCells="1"/>
  <mergeCells count="21">
    <mergeCell ref="D18:D20"/>
    <mergeCell ref="A18:A20"/>
    <mergeCell ref="B3:C3"/>
    <mergeCell ref="B7:C7"/>
    <mergeCell ref="B11:C11"/>
    <mergeCell ref="B15:C15"/>
    <mergeCell ref="B19:C19"/>
    <mergeCell ref="A14:A16"/>
    <mergeCell ref="D14:D16"/>
    <mergeCell ref="M1:N1"/>
    <mergeCell ref="D2:D4"/>
    <mergeCell ref="D6:D8"/>
    <mergeCell ref="D10:D12"/>
    <mergeCell ref="K1:L1"/>
    <mergeCell ref="G1:H1"/>
    <mergeCell ref="I1:J1"/>
    <mergeCell ref="A1:D1"/>
    <mergeCell ref="A2:A4"/>
    <mergeCell ref="A6:A8"/>
    <mergeCell ref="A10:A12"/>
    <mergeCell ref="E1:F1"/>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Y31"/>
  <sheetViews>
    <sheetView tabSelected="1" workbookViewId="0" topLeftCell="A1">
      <selection activeCell="B22" sqref="B22"/>
    </sheetView>
  </sheetViews>
  <sheetFormatPr defaultColWidth="9.140625" defaultRowHeight="12.75"/>
  <cols>
    <col min="1" max="1" width="11.28125" style="13" customWidth="1"/>
    <col min="2" max="2" width="13.421875" style="4" customWidth="1"/>
    <col min="4" max="4" width="10.421875" style="0" customWidth="1"/>
    <col min="6" max="6" width="9.140625" style="4" customWidth="1"/>
    <col min="7" max="7" width="0" style="0" hidden="1" customWidth="1"/>
    <col min="9" max="9" width="0" style="0" hidden="1" customWidth="1"/>
    <col min="13" max="13" width="0" style="0" hidden="1" customWidth="1"/>
    <col min="15" max="15" width="0" style="0" hidden="1" customWidth="1"/>
    <col min="18" max="25" width="0" style="0" hidden="1" customWidth="1"/>
  </cols>
  <sheetData>
    <row r="1" spans="1:17" ht="34.5" customHeight="1">
      <c r="A1" s="30" t="s">
        <v>12</v>
      </c>
      <c r="B1" s="27"/>
      <c r="C1" s="27"/>
      <c r="D1" s="31"/>
      <c r="E1" s="34" t="s">
        <v>7</v>
      </c>
      <c r="F1" s="34"/>
      <c r="G1" s="34" t="s">
        <v>8</v>
      </c>
      <c r="H1" s="34"/>
      <c r="I1" s="34" t="s">
        <v>9</v>
      </c>
      <c r="J1" s="34"/>
      <c r="K1" s="34" t="s">
        <v>25</v>
      </c>
      <c r="L1" s="34"/>
      <c r="M1" s="38" t="s">
        <v>10</v>
      </c>
      <c r="N1" s="38"/>
      <c r="O1" s="34" t="s">
        <v>11</v>
      </c>
      <c r="P1" s="34"/>
      <c r="Q1" s="35"/>
    </row>
    <row r="2" spans="1:17" ht="12.75">
      <c r="A2" s="23" t="str">
        <f>E1</f>
        <v>Offerta aggregata</v>
      </c>
      <c r="B2" s="3" t="s">
        <v>0</v>
      </c>
      <c r="C2" s="7">
        <v>1</v>
      </c>
      <c r="D2" s="27"/>
      <c r="E2" s="8"/>
      <c r="F2" s="15" t="s">
        <v>6</v>
      </c>
      <c r="G2" s="8"/>
      <c r="H2" s="15" t="s">
        <v>2</v>
      </c>
      <c r="I2" s="8"/>
      <c r="J2" s="15" t="s">
        <v>3</v>
      </c>
      <c r="K2" s="15" t="s">
        <v>16</v>
      </c>
      <c r="L2" s="15" t="s">
        <v>17</v>
      </c>
      <c r="M2" s="8"/>
      <c r="N2" s="15" t="s">
        <v>4</v>
      </c>
      <c r="O2" s="8"/>
      <c r="P2" s="15" t="s">
        <v>18</v>
      </c>
      <c r="Q2" s="15" t="s">
        <v>19</v>
      </c>
    </row>
    <row r="3" spans="1:25" ht="12.75">
      <c r="A3" s="23"/>
      <c r="B3" s="36"/>
      <c r="C3" s="37"/>
      <c r="D3" s="27"/>
      <c r="E3" s="9">
        <v>0</v>
      </c>
      <c r="F3" s="3">
        <f>$C$2*E3+$C$4</f>
        <v>0</v>
      </c>
      <c r="G3" s="3">
        <v>0</v>
      </c>
      <c r="H3" s="3">
        <f aca="true" t="shared" si="0" ref="H3:H23">$C$6*G3+$C$8</f>
        <v>1000</v>
      </c>
      <c r="I3" s="3">
        <v>0</v>
      </c>
      <c r="J3" s="3">
        <f>$C$10*I3+$C$12</f>
        <v>600</v>
      </c>
      <c r="K3" s="3">
        <f>(J3-($C$22*$C$23))</f>
        <v>595</v>
      </c>
      <c r="L3" s="3">
        <f>(J3-($C$24*$C$25))</f>
        <v>-200</v>
      </c>
      <c r="M3" s="3">
        <v>0</v>
      </c>
      <c r="N3" s="3">
        <f>$C$14*M3+$C$16</f>
        <v>400</v>
      </c>
      <c r="O3" s="15">
        <v>0</v>
      </c>
      <c r="P3" s="15">
        <f aca="true" t="shared" si="1" ref="P3:P23">H3+K3+N3</f>
        <v>1995</v>
      </c>
      <c r="Q3" s="8">
        <f aca="true" t="shared" si="2" ref="Q3:Q23">H3+L3+N3</f>
        <v>1200</v>
      </c>
      <c r="R3">
        <f>P3-O3</f>
        <v>1995</v>
      </c>
      <c r="S3">
        <f>IF(R3&gt;0,U3,"")</f>
        <v>1995</v>
      </c>
      <c r="T3">
        <f aca="true" t="shared" si="3" ref="T3:T23">Q3-O3</f>
        <v>1200</v>
      </c>
      <c r="U3">
        <f>R3</f>
        <v>1995</v>
      </c>
      <c r="V3">
        <f>P3</f>
        <v>1995</v>
      </c>
      <c r="W3">
        <f>Q3</f>
        <v>1200</v>
      </c>
      <c r="X3">
        <f>IF(O3&lt;=P3,V3,"")</f>
        <v>1995</v>
      </c>
      <c r="Y3">
        <f>IF(Q3&gt;=O3,W3,"")</f>
        <v>1200</v>
      </c>
    </row>
    <row r="4" spans="1:25" ht="12.75">
      <c r="A4" s="23"/>
      <c r="B4" s="3" t="s">
        <v>1</v>
      </c>
      <c r="C4" s="7">
        <v>0</v>
      </c>
      <c r="D4" s="27"/>
      <c r="E4" s="3">
        <f>E3+500</f>
        <v>500</v>
      </c>
      <c r="F4" s="3">
        <f aca="true" t="shared" si="4" ref="F4:F23">$C$2*E4+$C$4</f>
        <v>500</v>
      </c>
      <c r="G4" s="3">
        <f>G3+500</f>
        <v>500</v>
      </c>
      <c r="H4" s="3">
        <f t="shared" si="0"/>
        <v>1350</v>
      </c>
      <c r="I4" s="3">
        <f>I3+500</f>
        <v>500</v>
      </c>
      <c r="J4" s="3">
        <f aca="true" t="shared" si="5" ref="J4:J23">$C$10*I4+$C$12</f>
        <v>600</v>
      </c>
      <c r="K4" s="3">
        <f aca="true" t="shared" si="6" ref="K4:K23">(J4-($C$22*$C$23))</f>
        <v>595</v>
      </c>
      <c r="L4" s="3">
        <f aca="true" t="shared" si="7" ref="L4:L23">(J4-($C$24*$C$25))</f>
        <v>-200</v>
      </c>
      <c r="M4" s="3">
        <f>M3+500</f>
        <v>500</v>
      </c>
      <c r="N4" s="3">
        <f aca="true" t="shared" si="8" ref="N4:N23">$C$14*M4+$C$16</f>
        <v>400</v>
      </c>
      <c r="O4" s="15">
        <f>O3+500</f>
        <v>500</v>
      </c>
      <c r="P4" s="15">
        <f t="shared" si="1"/>
        <v>2345</v>
      </c>
      <c r="Q4" s="8">
        <f t="shared" si="2"/>
        <v>1550</v>
      </c>
      <c r="R4">
        <f aca="true" t="shared" si="9" ref="R4:R23">P4-O4</f>
        <v>1845</v>
      </c>
      <c r="S4">
        <f aca="true" t="shared" si="10" ref="S4:S23">IF(R4&gt;0,U4,"")</f>
        <v>1845</v>
      </c>
      <c r="T4">
        <f t="shared" si="3"/>
        <v>1050</v>
      </c>
      <c r="U4">
        <f aca="true" t="shared" si="11" ref="U4:U23">R4</f>
        <v>1845</v>
      </c>
      <c r="V4">
        <f aca="true" t="shared" si="12" ref="V4:V23">P4</f>
        <v>2345</v>
      </c>
      <c r="W4">
        <f aca="true" t="shared" si="13" ref="W4:W23">Q4</f>
        <v>1550</v>
      </c>
      <c r="X4">
        <f aca="true" t="shared" si="14" ref="X4:X23">IF(O4&lt;=P4,V4,"")</f>
        <v>2345</v>
      </c>
      <c r="Y4">
        <f aca="true" t="shared" si="15" ref="Y4:Y23">IF(Q4&gt;=O4,W4,"")</f>
        <v>1550</v>
      </c>
    </row>
    <row r="5" spans="1:25" ht="12.75">
      <c r="A5" s="11"/>
      <c r="B5" s="1"/>
      <c r="C5" s="1"/>
      <c r="D5" s="1"/>
      <c r="E5" s="3">
        <f aca="true" t="shared" si="16" ref="E5:E23">E4+500</f>
        <v>1000</v>
      </c>
      <c r="F5" s="3">
        <f t="shared" si="4"/>
        <v>1000</v>
      </c>
      <c r="G5" s="3">
        <f aca="true" t="shared" si="17" ref="G5:G23">G4+500</f>
        <v>1000</v>
      </c>
      <c r="H5" s="3">
        <f t="shared" si="0"/>
        <v>1700</v>
      </c>
      <c r="I5" s="3">
        <f aca="true" t="shared" si="18" ref="I5:I23">I4+500</f>
        <v>1000</v>
      </c>
      <c r="J5" s="3">
        <f t="shared" si="5"/>
        <v>600</v>
      </c>
      <c r="K5" s="3">
        <f t="shared" si="6"/>
        <v>595</v>
      </c>
      <c r="L5" s="3">
        <f t="shared" si="7"/>
        <v>-200</v>
      </c>
      <c r="M5" s="3">
        <f aca="true" t="shared" si="19" ref="M5:M23">M4+500</f>
        <v>1000</v>
      </c>
      <c r="N5" s="3">
        <f t="shared" si="8"/>
        <v>400</v>
      </c>
      <c r="O5" s="15">
        <f aca="true" t="shared" si="20" ref="O5:O23">O4+500</f>
        <v>1000</v>
      </c>
      <c r="P5" s="15">
        <f t="shared" si="1"/>
        <v>2695</v>
      </c>
      <c r="Q5" s="8">
        <f t="shared" si="2"/>
        <v>1900</v>
      </c>
      <c r="R5">
        <f t="shared" si="9"/>
        <v>1695</v>
      </c>
      <c r="S5">
        <f t="shared" si="10"/>
        <v>1695</v>
      </c>
      <c r="T5">
        <f t="shared" si="3"/>
        <v>900</v>
      </c>
      <c r="U5">
        <f t="shared" si="11"/>
        <v>1695</v>
      </c>
      <c r="V5">
        <f t="shared" si="12"/>
        <v>2695</v>
      </c>
      <c r="W5">
        <f t="shared" si="13"/>
        <v>1900</v>
      </c>
      <c r="X5">
        <f t="shared" si="14"/>
        <v>2695</v>
      </c>
      <c r="Y5">
        <f t="shared" si="15"/>
        <v>1900</v>
      </c>
    </row>
    <row r="6" spans="1:25" ht="12.75">
      <c r="A6" s="23" t="str">
        <f>G1</f>
        <v>Consumo</v>
      </c>
      <c r="B6" s="3" t="s">
        <v>0</v>
      </c>
      <c r="C6" s="7">
        <v>0.7</v>
      </c>
      <c r="D6" s="28"/>
      <c r="E6" s="3">
        <f t="shared" si="16"/>
        <v>1500</v>
      </c>
      <c r="F6" s="3">
        <f t="shared" si="4"/>
        <v>1500</v>
      </c>
      <c r="G6" s="3">
        <f t="shared" si="17"/>
        <v>1500</v>
      </c>
      <c r="H6" s="3">
        <f t="shared" si="0"/>
        <v>2050</v>
      </c>
      <c r="I6" s="3">
        <f t="shared" si="18"/>
        <v>1500</v>
      </c>
      <c r="J6" s="3">
        <f t="shared" si="5"/>
        <v>600</v>
      </c>
      <c r="K6" s="3">
        <f t="shared" si="6"/>
        <v>595</v>
      </c>
      <c r="L6" s="3">
        <f t="shared" si="7"/>
        <v>-200</v>
      </c>
      <c r="M6" s="3">
        <f t="shared" si="19"/>
        <v>1500</v>
      </c>
      <c r="N6" s="3">
        <f t="shared" si="8"/>
        <v>400</v>
      </c>
      <c r="O6" s="15">
        <f t="shared" si="20"/>
        <v>1500</v>
      </c>
      <c r="P6" s="15">
        <f t="shared" si="1"/>
        <v>3045</v>
      </c>
      <c r="Q6" s="8">
        <f t="shared" si="2"/>
        <v>2250</v>
      </c>
      <c r="R6">
        <f t="shared" si="9"/>
        <v>1545</v>
      </c>
      <c r="S6">
        <f t="shared" si="10"/>
        <v>1545</v>
      </c>
      <c r="T6">
        <f t="shared" si="3"/>
        <v>750</v>
      </c>
      <c r="U6">
        <f t="shared" si="11"/>
        <v>1545</v>
      </c>
      <c r="V6">
        <f t="shared" si="12"/>
        <v>3045</v>
      </c>
      <c r="W6">
        <f t="shared" si="13"/>
        <v>2250</v>
      </c>
      <c r="X6">
        <f t="shared" si="14"/>
        <v>3045</v>
      </c>
      <c r="Y6">
        <f t="shared" si="15"/>
        <v>2250</v>
      </c>
    </row>
    <row r="7" spans="1:25" ht="12.75">
      <c r="A7" s="23"/>
      <c r="B7" s="36"/>
      <c r="C7" s="37"/>
      <c r="D7" s="28"/>
      <c r="E7" s="3">
        <f t="shared" si="16"/>
        <v>2000</v>
      </c>
      <c r="F7" s="3">
        <f t="shared" si="4"/>
        <v>2000</v>
      </c>
      <c r="G7" s="3">
        <f t="shared" si="17"/>
        <v>2000</v>
      </c>
      <c r="H7" s="3">
        <f t="shared" si="0"/>
        <v>2400</v>
      </c>
      <c r="I7" s="3">
        <f t="shared" si="18"/>
        <v>2000</v>
      </c>
      <c r="J7" s="3">
        <f t="shared" si="5"/>
        <v>600</v>
      </c>
      <c r="K7" s="3">
        <f t="shared" si="6"/>
        <v>595</v>
      </c>
      <c r="L7" s="3">
        <f t="shared" si="7"/>
        <v>-200</v>
      </c>
      <c r="M7" s="3">
        <f t="shared" si="19"/>
        <v>2000</v>
      </c>
      <c r="N7" s="3">
        <f t="shared" si="8"/>
        <v>400</v>
      </c>
      <c r="O7" s="15">
        <f t="shared" si="20"/>
        <v>2000</v>
      </c>
      <c r="P7" s="15">
        <f t="shared" si="1"/>
        <v>3395</v>
      </c>
      <c r="Q7" s="8">
        <f t="shared" si="2"/>
        <v>2600</v>
      </c>
      <c r="R7">
        <f t="shared" si="9"/>
        <v>1395</v>
      </c>
      <c r="S7">
        <f t="shared" si="10"/>
        <v>1395</v>
      </c>
      <c r="T7">
        <f t="shared" si="3"/>
        <v>600</v>
      </c>
      <c r="U7">
        <f t="shared" si="11"/>
        <v>1395</v>
      </c>
      <c r="V7">
        <f t="shared" si="12"/>
        <v>3395</v>
      </c>
      <c r="W7">
        <f t="shared" si="13"/>
        <v>2600</v>
      </c>
      <c r="X7">
        <f t="shared" si="14"/>
        <v>3395</v>
      </c>
      <c r="Y7">
        <f t="shared" si="15"/>
        <v>2600</v>
      </c>
    </row>
    <row r="8" spans="1:25" ht="12.75">
      <c r="A8" s="23"/>
      <c r="B8" s="3" t="s">
        <v>1</v>
      </c>
      <c r="C8" s="7">
        <v>1000</v>
      </c>
      <c r="D8" s="28"/>
      <c r="E8" s="3">
        <f t="shared" si="16"/>
        <v>2500</v>
      </c>
      <c r="F8" s="3">
        <f t="shared" si="4"/>
        <v>2500</v>
      </c>
      <c r="G8" s="3">
        <f t="shared" si="17"/>
        <v>2500</v>
      </c>
      <c r="H8" s="3">
        <f t="shared" si="0"/>
        <v>2750</v>
      </c>
      <c r="I8" s="3">
        <f t="shared" si="18"/>
        <v>2500</v>
      </c>
      <c r="J8" s="3">
        <f t="shared" si="5"/>
        <v>600</v>
      </c>
      <c r="K8" s="3">
        <f t="shared" si="6"/>
        <v>595</v>
      </c>
      <c r="L8" s="3">
        <f t="shared" si="7"/>
        <v>-200</v>
      </c>
      <c r="M8" s="3">
        <f t="shared" si="19"/>
        <v>2500</v>
      </c>
      <c r="N8" s="3">
        <f t="shared" si="8"/>
        <v>400</v>
      </c>
      <c r="O8" s="15">
        <f t="shared" si="20"/>
        <v>2500</v>
      </c>
      <c r="P8" s="15">
        <f t="shared" si="1"/>
        <v>3745</v>
      </c>
      <c r="Q8" s="8">
        <f t="shared" si="2"/>
        <v>2950</v>
      </c>
      <c r="R8">
        <f t="shared" si="9"/>
        <v>1245</v>
      </c>
      <c r="S8">
        <f t="shared" si="10"/>
        <v>1245</v>
      </c>
      <c r="T8">
        <f t="shared" si="3"/>
        <v>450</v>
      </c>
      <c r="U8">
        <f t="shared" si="11"/>
        <v>1245</v>
      </c>
      <c r="V8">
        <f t="shared" si="12"/>
        <v>3745</v>
      </c>
      <c r="W8">
        <f t="shared" si="13"/>
        <v>2950</v>
      </c>
      <c r="X8">
        <f t="shared" si="14"/>
        <v>3745</v>
      </c>
      <c r="Y8">
        <f t="shared" si="15"/>
        <v>2950</v>
      </c>
    </row>
    <row r="9" spans="1:25" ht="12.75">
      <c r="A9" s="11"/>
      <c r="B9" s="1"/>
      <c r="C9" s="1"/>
      <c r="D9" s="1"/>
      <c r="E9" s="3">
        <f t="shared" si="16"/>
        <v>3000</v>
      </c>
      <c r="F9" s="3">
        <f t="shared" si="4"/>
        <v>3000</v>
      </c>
      <c r="G9" s="3">
        <f t="shared" si="17"/>
        <v>3000</v>
      </c>
      <c r="H9" s="3">
        <f t="shared" si="0"/>
        <v>3100</v>
      </c>
      <c r="I9" s="3">
        <f t="shared" si="18"/>
        <v>3000</v>
      </c>
      <c r="J9" s="3">
        <f t="shared" si="5"/>
        <v>600</v>
      </c>
      <c r="K9" s="3">
        <f t="shared" si="6"/>
        <v>595</v>
      </c>
      <c r="L9" s="3">
        <f t="shared" si="7"/>
        <v>-200</v>
      </c>
      <c r="M9" s="3">
        <f t="shared" si="19"/>
        <v>3000</v>
      </c>
      <c r="N9" s="3">
        <f t="shared" si="8"/>
        <v>400</v>
      </c>
      <c r="O9" s="15">
        <f t="shared" si="20"/>
        <v>3000</v>
      </c>
      <c r="P9" s="15">
        <f t="shared" si="1"/>
        <v>4095</v>
      </c>
      <c r="Q9" s="8">
        <f t="shared" si="2"/>
        <v>3300</v>
      </c>
      <c r="R9">
        <f t="shared" si="9"/>
        <v>1095</v>
      </c>
      <c r="S9">
        <f t="shared" si="10"/>
        <v>1095</v>
      </c>
      <c r="T9">
        <f t="shared" si="3"/>
        <v>300</v>
      </c>
      <c r="U9">
        <f t="shared" si="11"/>
        <v>1095</v>
      </c>
      <c r="V9">
        <f t="shared" si="12"/>
        <v>4095</v>
      </c>
      <c r="W9">
        <f t="shared" si="13"/>
        <v>3300</v>
      </c>
      <c r="X9">
        <f t="shared" si="14"/>
        <v>4095</v>
      </c>
      <c r="Y9">
        <f t="shared" si="15"/>
        <v>3300</v>
      </c>
    </row>
    <row r="10" spans="1:25" ht="12.75">
      <c r="A10" s="23" t="str">
        <f>I1</f>
        <v>Investimento</v>
      </c>
      <c r="B10" s="3" t="s">
        <v>0</v>
      </c>
      <c r="C10" s="7">
        <v>0</v>
      </c>
      <c r="D10" s="28"/>
      <c r="E10" s="3">
        <f t="shared" si="16"/>
        <v>3500</v>
      </c>
      <c r="F10" s="3">
        <f t="shared" si="4"/>
        <v>3500</v>
      </c>
      <c r="G10" s="3">
        <f t="shared" si="17"/>
        <v>3500</v>
      </c>
      <c r="H10" s="3">
        <f t="shared" si="0"/>
        <v>3450</v>
      </c>
      <c r="I10" s="3">
        <f t="shared" si="18"/>
        <v>3500</v>
      </c>
      <c r="J10" s="3">
        <f t="shared" si="5"/>
        <v>600</v>
      </c>
      <c r="K10" s="3">
        <f t="shared" si="6"/>
        <v>595</v>
      </c>
      <c r="L10" s="3">
        <f t="shared" si="7"/>
        <v>-200</v>
      </c>
      <c r="M10" s="3">
        <f t="shared" si="19"/>
        <v>3500</v>
      </c>
      <c r="N10" s="3">
        <f t="shared" si="8"/>
        <v>400</v>
      </c>
      <c r="O10" s="15">
        <f t="shared" si="20"/>
        <v>3500</v>
      </c>
      <c r="P10" s="15">
        <f t="shared" si="1"/>
        <v>4445</v>
      </c>
      <c r="Q10" s="8">
        <f t="shared" si="2"/>
        <v>3650</v>
      </c>
      <c r="R10">
        <f t="shared" si="9"/>
        <v>945</v>
      </c>
      <c r="S10">
        <f t="shared" si="10"/>
        <v>945</v>
      </c>
      <c r="T10">
        <f t="shared" si="3"/>
        <v>150</v>
      </c>
      <c r="U10">
        <f t="shared" si="11"/>
        <v>945</v>
      </c>
      <c r="V10">
        <f t="shared" si="12"/>
        <v>4445</v>
      </c>
      <c r="W10">
        <f t="shared" si="13"/>
        <v>3650</v>
      </c>
      <c r="X10">
        <f t="shared" si="14"/>
        <v>4445</v>
      </c>
      <c r="Y10">
        <f t="shared" si="15"/>
        <v>3650</v>
      </c>
    </row>
    <row r="11" spans="1:25" ht="12.75">
      <c r="A11" s="23"/>
      <c r="B11" s="36"/>
      <c r="C11" s="37"/>
      <c r="D11" s="28"/>
      <c r="E11" s="3">
        <f t="shared" si="16"/>
        <v>4000</v>
      </c>
      <c r="F11" s="3">
        <f t="shared" si="4"/>
        <v>4000</v>
      </c>
      <c r="G11" s="3">
        <f t="shared" si="17"/>
        <v>4000</v>
      </c>
      <c r="H11" s="3">
        <f t="shared" si="0"/>
        <v>3800</v>
      </c>
      <c r="I11" s="3">
        <f t="shared" si="18"/>
        <v>4000</v>
      </c>
      <c r="J11" s="3">
        <f t="shared" si="5"/>
        <v>600</v>
      </c>
      <c r="K11" s="3">
        <f t="shared" si="6"/>
        <v>595</v>
      </c>
      <c r="L11" s="3">
        <f t="shared" si="7"/>
        <v>-200</v>
      </c>
      <c r="M11" s="3">
        <f t="shared" si="19"/>
        <v>4000</v>
      </c>
      <c r="N11" s="3">
        <f t="shared" si="8"/>
        <v>400</v>
      </c>
      <c r="O11" s="15">
        <f t="shared" si="20"/>
        <v>4000</v>
      </c>
      <c r="P11" s="15">
        <f t="shared" si="1"/>
        <v>4795</v>
      </c>
      <c r="Q11" s="8">
        <f t="shared" si="2"/>
        <v>4000</v>
      </c>
      <c r="R11">
        <f t="shared" si="9"/>
        <v>795</v>
      </c>
      <c r="S11">
        <f t="shared" si="10"/>
        <v>795</v>
      </c>
      <c r="T11">
        <f t="shared" si="3"/>
        <v>0</v>
      </c>
      <c r="U11">
        <f t="shared" si="11"/>
        <v>795</v>
      </c>
      <c r="V11">
        <f t="shared" si="12"/>
        <v>4795</v>
      </c>
      <c r="W11">
        <f t="shared" si="13"/>
        <v>4000</v>
      </c>
      <c r="X11">
        <f t="shared" si="14"/>
        <v>4795</v>
      </c>
      <c r="Y11">
        <f t="shared" si="15"/>
        <v>4000</v>
      </c>
    </row>
    <row r="12" spans="1:25" ht="12.75">
      <c r="A12" s="23"/>
      <c r="B12" s="3" t="s">
        <v>1</v>
      </c>
      <c r="C12" s="7">
        <v>600</v>
      </c>
      <c r="D12" s="28"/>
      <c r="E12" s="3">
        <f t="shared" si="16"/>
        <v>4500</v>
      </c>
      <c r="F12" s="3">
        <f t="shared" si="4"/>
        <v>4500</v>
      </c>
      <c r="G12" s="3">
        <f t="shared" si="17"/>
        <v>4500</v>
      </c>
      <c r="H12" s="3">
        <f t="shared" si="0"/>
        <v>4150</v>
      </c>
      <c r="I12" s="3">
        <f t="shared" si="18"/>
        <v>4500</v>
      </c>
      <c r="J12" s="3">
        <f t="shared" si="5"/>
        <v>600</v>
      </c>
      <c r="K12" s="3">
        <f t="shared" si="6"/>
        <v>595</v>
      </c>
      <c r="L12" s="3">
        <f t="shared" si="7"/>
        <v>-200</v>
      </c>
      <c r="M12" s="3">
        <f t="shared" si="19"/>
        <v>4500</v>
      </c>
      <c r="N12" s="3">
        <f t="shared" si="8"/>
        <v>400</v>
      </c>
      <c r="O12" s="15">
        <f t="shared" si="20"/>
        <v>4500</v>
      </c>
      <c r="P12" s="15">
        <f t="shared" si="1"/>
        <v>5145</v>
      </c>
      <c r="Q12" s="8">
        <f t="shared" si="2"/>
        <v>4350</v>
      </c>
      <c r="R12">
        <f t="shared" si="9"/>
        <v>645</v>
      </c>
      <c r="S12">
        <f t="shared" si="10"/>
        <v>645</v>
      </c>
      <c r="T12">
        <f t="shared" si="3"/>
        <v>-150</v>
      </c>
      <c r="U12">
        <f t="shared" si="11"/>
        <v>645</v>
      </c>
      <c r="V12">
        <f t="shared" si="12"/>
        <v>5145</v>
      </c>
      <c r="W12">
        <f t="shared" si="13"/>
        <v>4350</v>
      </c>
      <c r="X12">
        <f t="shared" si="14"/>
        <v>5145</v>
      </c>
      <c r="Y12">
        <f t="shared" si="15"/>
      </c>
    </row>
    <row r="13" spans="1:25" ht="12.75">
      <c r="A13" s="11"/>
      <c r="B13" s="1"/>
      <c r="C13" s="1"/>
      <c r="D13" s="1"/>
      <c r="E13" s="3">
        <f t="shared" si="16"/>
        <v>5000</v>
      </c>
      <c r="F13" s="3">
        <f t="shared" si="4"/>
        <v>5000</v>
      </c>
      <c r="G13" s="3">
        <f t="shared" si="17"/>
        <v>5000</v>
      </c>
      <c r="H13" s="3">
        <f t="shared" si="0"/>
        <v>4500</v>
      </c>
      <c r="I13" s="3">
        <f t="shared" si="18"/>
        <v>5000</v>
      </c>
      <c r="J13" s="3">
        <f t="shared" si="5"/>
        <v>600</v>
      </c>
      <c r="K13" s="3">
        <f t="shared" si="6"/>
        <v>595</v>
      </c>
      <c r="L13" s="3">
        <f t="shared" si="7"/>
        <v>-200</v>
      </c>
      <c r="M13" s="3">
        <f t="shared" si="19"/>
        <v>5000</v>
      </c>
      <c r="N13" s="3">
        <f t="shared" si="8"/>
        <v>400</v>
      </c>
      <c r="O13" s="15">
        <f t="shared" si="20"/>
        <v>5000</v>
      </c>
      <c r="P13" s="15">
        <f t="shared" si="1"/>
        <v>5495</v>
      </c>
      <c r="Q13" s="8">
        <f t="shared" si="2"/>
        <v>4700</v>
      </c>
      <c r="R13">
        <f t="shared" si="9"/>
        <v>495</v>
      </c>
      <c r="S13">
        <f t="shared" si="10"/>
        <v>495</v>
      </c>
      <c r="T13">
        <f t="shared" si="3"/>
        <v>-300</v>
      </c>
      <c r="U13">
        <f t="shared" si="11"/>
        <v>495</v>
      </c>
      <c r="V13">
        <f t="shared" si="12"/>
        <v>5495</v>
      </c>
      <c r="W13">
        <f t="shared" si="13"/>
        <v>4700</v>
      </c>
      <c r="X13">
        <f t="shared" si="14"/>
        <v>5495</v>
      </c>
      <c r="Y13">
        <f t="shared" si="15"/>
      </c>
    </row>
    <row r="14" spans="1:25" ht="12.75">
      <c r="A14" s="23" t="str">
        <f>M1</f>
        <v>Spesa pubblica</v>
      </c>
      <c r="B14" s="3" t="s">
        <v>0</v>
      </c>
      <c r="C14" s="7">
        <v>0</v>
      </c>
      <c r="D14" s="28"/>
      <c r="E14" s="3">
        <f t="shared" si="16"/>
        <v>5500</v>
      </c>
      <c r="F14" s="3">
        <f t="shared" si="4"/>
        <v>5500</v>
      </c>
      <c r="G14" s="3">
        <f t="shared" si="17"/>
        <v>5500</v>
      </c>
      <c r="H14" s="3">
        <f t="shared" si="0"/>
        <v>4850</v>
      </c>
      <c r="I14" s="3">
        <f t="shared" si="18"/>
        <v>5500</v>
      </c>
      <c r="J14" s="3">
        <f t="shared" si="5"/>
        <v>600</v>
      </c>
      <c r="K14" s="3">
        <f t="shared" si="6"/>
        <v>595</v>
      </c>
      <c r="L14" s="3">
        <f t="shared" si="7"/>
        <v>-200</v>
      </c>
      <c r="M14" s="3">
        <f t="shared" si="19"/>
        <v>5500</v>
      </c>
      <c r="N14" s="3">
        <f t="shared" si="8"/>
        <v>400</v>
      </c>
      <c r="O14" s="15">
        <f t="shared" si="20"/>
        <v>5500</v>
      </c>
      <c r="P14" s="15">
        <f t="shared" si="1"/>
        <v>5845</v>
      </c>
      <c r="Q14" s="8">
        <f t="shared" si="2"/>
        <v>5050</v>
      </c>
      <c r="R14">
        <f t="shared" si="9"/>
        <v>345</v>
      </c>
      <c r="S14">
        <f t="shared" si="10"/>
        <v>345</v>
      </c>
      <c r="T14">
        <f t="shared" si="3"/>
        <v>-450</v>
      </c>
      <c r="U14">
        <f t="shared" si="11"/>
        <v>345</v>
      </c>
      <c r="V14">
        <f t="shared" si="12"/>
        <v>5845</v>
      </c>
      <c r="W14">
        <f t="shared" si="13"/>
        <v>5050</v>
      </c>
      <c r="X14">
        <f t="shared" si="14"/>
        <v>5845</v>
      </c>
      <c r="Y14">
        <f t="shared" si="15"/>
      </c>
    </row>
    <row r="15" spans="1:25" ht="12.75">
      <c r="A15" s="23"/>
      <c r="B15" s="36"/>
      <c r="C15" s="37"/>
      <c r="D15" s="28"/>
      <c r="E15" s="3">
        <f t="shared" si="16"/>
        <v>6000</v>
      </c>
      <c r="F15" s="3">
        <f t="shared" si="4"/>
        <v>6000</v>
      </c>
      <c r="G15" s="3">
        <f t="shared" si="17"/>
        <v>6000</v>
      </c>
      <c r="H15" s="3">
        <f t="shared" si="0"/>
        <v>5200</v>
      </c>
      <c r="I15" s="3">
        <f t="shared" si="18"/>
        <v>6000</v>
      </c>
      <c r="J15" s="3">
        <f t="shared" si="5"/>
        <v>600</v>
      </c>
      <c r="K15" s="3">
        <f t="shared" si="6"/>
        <v>595</v>
      </c>
      <c r="L15" s="3">
        <f t="shared" si="7"/>
        <v>-200</v>
      </c>
      <c r="M15" s="3">
        <f t="shared" si="19"/>
        <v>6000</v>
      </c>
      <c r="N15" s="3">
        <f t="shared" si="8"/>
        <v>400</v>
      </c>
      <c r="O15" s="15">
        <f t="shared" si="20"/>
        <v>6000</v>
      </c>
      <c r="P15" s="15">
        <f t="shared" si="1"/>
        <v>6195</v>
      </c>
      <c r="Q15" s="8">
        <f t="shared" si="2"/>
        <v>5400</v>
      </c>
      <c r="R15">
        <f t="shared" si="9"/>
        <v>195</v>
      </c>
      <c r="S15">
        <f t="shared" si="10"/>
        <v>195</v>
      </c>
      <c r="T15">
        <f t="shared" si="3"/>
        <v>-600</v>
      </c>
      <c r="U15">
        <f t="shared" si="11"/>
        <v>195</v>
      </c>
      <c r="V15">
        <f t="shared" si="12"/>
        <v>6195</v>
      </c>
      <c r="W15">
        <f t="shared" si="13"/>
        <v>5400</v>
      </c>
      <c r="X15">
        <f t="shared" si="14"/>
        <v>6195</v>
      </c>
      <c r="Y15">
        <f t="shared" si="15"/>
      </c>
    </row>
    <row r="16" spans="1:25" ht="12.75">
      <c r="A16" s="23"/>
      <c r="B16" s="3" t="s">
        <v>1</v>
      </c>
      <c r="C16" s="7">
        <v>400</v>
      </c>
      <c r="D16" s="28"/>
      <c r="E16" s="3">
        <f t="shared" si="16"/>
        <v>6500</v>
      </c>
      <c r="F16" s="3">
        <f t="shared" si="4"/>
        <v>6500</v>
      </c>
      <c r="G16" s="3">
        <f t="shared" si="17"/>
        <v>6500</v>
      </c>
      <c r="H16" s="3">
        <f t="shared" si="0"/>
        <v>5550</v>
      </c>
      <c r="I16" s="3">
        <f t="shared" si="18"/>
        <v>6500</v>
      </c>
      <c r="J16" s="3">
        <f t="shared" si="5"/>
        <v>600</v>
      </c>
      <c r="K16" s="3">
        <f t="shared" si="6"/>
        <v>595</v>
      </c>
      <c r="L16" s="3">
        <f t="shared" si="7"/>
        <v>-200</v>
      </c>
      <c r="M16" s="3">
        <f t="shared" si="19"/>
        <v>6500</v>
      </c>
      <c r="N16" s="3">
        <f t="shared" si="8"/>
        <v>400</v>
      </c>
      <c r="O16" s="15">
        <f t="shared" si="20"/>
        <v>6500</v>
      </c>
      <c r="P16" s="15">
        <f t="shared" si="1"/>
        <v>6545</v>
      </c>
      <c r="Q16" s="8">
        <f t="shared" si="2"/>
        <v>5750</v>
      </c>
      <c r="R16">
        <f t="shared" si="9"/>
        <v>45</v>
      </c>
      <c r="S16">
        <f t="shared" si="10"/>
        <v>45</v>
      </c>
      <c r="T16">
        <f t="shared" si="3"/>
        <v>-750</v>
      </c>
      <c r="U16">
        <f t="shared" si="11"/>
        <v>45</v>
      </c>
      <c r="V16">
        <f t="shared" si="12"/>
        <v>6545</v>
      </c>
      <c r="W16">
        <f t="shared" si="13"/>
        <v>5750</v>
      </c>
      <c r="X16">
        <f t="shared" si="14"/>
        <v>6545</v>
      </c>
      <c r="Y16">
        <f t="shared" si="15"/>
      </c>
    </row>
    <row r="17" spans="1:25" ht="12.75">
      <c r="A17" s="11"/>
      <c r="B17" s="1"/>
      <c r="C17" s="1"/>
      <c r="D17" s="1"/>
      <c r="E17" s="3">
        <f t="shared" si="16"/>
        <v>7000</v>
      </c>
      <c r="F17" s="3">
        <f t="shared" si="4"/>
        <v>7000</v>
      </c>
      <c r="G17" s="3">
        <f t="shared" si="17"/>
        <v>7000</v>
      </c>
      <c r="H17" s="3">
        <f t="shared" si="0"/>
        <v>5900</v>
      </c>
      <c r="I17" s="3">
        <f t="shared" si="18"/>
        <v>7000</v>
      </c>
      <c r="J17" s="3">
        <f t="shared" si="5"/>
        <v>600</v>
      </c>
      <c r="K17" s="3">
        <f t="shared" si="6"/>
        <v>595</v>
      </c>
      <c r="L17" s="3">
        <f t="shared" si="7"/>
        <v>-200</v>
      </c>
      <c r="M17" s="3">
        <f t="shared" si="19"/>
        <v>7000</v>
      </c>
      <c r="N17" s="3">
        <f t="shared" si="8"/>
        <v>400</v>
      </c>
      <c r="O17" s="15">
        <f t="shared" si="20"/>
        <v>7000</v>
      </c>
      <c r="P17" s="15">
        <f t="shared" si="1"/>
        <v>6895</v>
      </c>
      <c r="Q17" s="8">
        <f t="shared" si="2"/>
        <v>6100</v>
      </c>
      <c r="R17">
        <f t="shared" si="9"/>
        <v>-105</v>
      </c>
      <c r="S17">
        <f t="shared" si="10"/>
      </c>
      <c r="T17">
        <f t="shared" si="3"/>
        <v>-900</v>
      </c>
      <c r="U17">
        <f t="shared" si="11"/>
        <v>-105</v>
      </c>
      <c r="V17">
        <f t="shared" si="12"/>
        <v>6895</v>
      </c>
      <c r="W17">
        <f t="shared" si="13"/>
        <v>6100</v>
      </c>
      <c r="X17">
        <f t="shared" si="14"/>
      </c>
      <c r="Y17">
        <f t="shared" si="15"/>
      </c>
    </row>
    <row r="18" spans="1:25" ht="12.75">
      <c r="A18" s="23" t="str">
        <f>O1</f>
        <v>Domanda aggregata</v>
      </c>
      <c r="B18" s="3" t="s">
        <v>0</v>
      </c>
      <c r="C18" s="16">
        <f>C6</f>
        <v>0.7</v>
      </c>
      <c r="D18" s="28"/>
      <c r="E18" s="3">
        <f t="shared" si="16"/>
        <v>7500</v>
      </c>
      <c r="F18" s="3">
        <f t="shared" si="4"/>
        <v>7500</v>
      </c>
      <c r="G18" s="3">
        <f t="shared" si="17"/>
        <v>7500</v>
      </c>
      <c r="H18" s="3">
        <f t="shared" si="0"/>
        <v>6250</v>
      </c>
      <c r="I18" s="3">
        <f t="shared" si="18"/>
        <v>7500</v>
      </c>
      <c r="J18" s="3">
        <f t="shared" si="5"/>
        <v>600</v>
      </c>
      <c r="K18" s="3">
        <f t="shared" si="6"/>
        <v>595</v>
      </c>
      <c r="L18" s="3">
        <f t="shared" si="7"/>
        <v>-200</v>
      </c>
      <c r="M18" s="3">
        <f t="shared" si="19"/>
        <v>7500</v>
      </c>
      <c r="N18" s="3">
        <f t="shared" si="8"/>
        <v>400</v>
      </c>
      <c r="O18" s="15">
        <f t="shared" si="20"/>
        <v>7500</v>
      </c>
      <c r="P18" s="15">
        <f t="shared" si="1"/>
        <v>7245</v>
      </c>
      <c r="Q18" s="8">
        <f t="shared" si="2"/>
        <v>6450</v>
      </c>
      <c r="R18">
        <f t="shared" si="9"/>
        <v>-255</v>
      </c>
      <c r="S18">
        <f t="shared" si="10"/>
      </c>
      <c r="T18">
        <f t="shared" si="3"/>
        <v>-1050</v>
      </c>
      <c r="U18">
        <f t="shared" si="11"/>
        <v>-255</v>
      </c>
      <c r="V18">
        <f t="shared" si="12"/>
        <v>7245</v>
      </c>
      <c r="W18">
        <f t="shared" si="13"/>
        <v>6450</v>
      </c>
      <c r="X18">
        <f t="shared" si="14"/>
      </c>
      <c r="Y18">
        <f t="shared" si="15"/>
      </c>
    </row>
    <row r="19" spans="1:25" ht="12.75">
      <c r="A19" s="23"/>
      <c r="B19" s="36"/>
      <c r="C19" s="37"/>
      <c r="D19" s="28"/>
      <c r="E19" s="3">
        <f t="shared" si="16"/>
        <v>8000</v>
      </c>
      <c r="F19" s="3">
        <f t="shared" si="4"/>
        <v>8000</v>
      </c>
      <c r="G19" s="3">
        <f t="shared" si="17"/>
        <v>8000</v>
      </c>
      <c r="H19" s="3">
        <f t="shared" si="0"/>
        <v>6600</v>
      </c>
      <c r="I19" s="3">
        <f t="shared" si="18"/>
        <v>8000</v>
      </c>
      <c r="J19" s="3">
        <f t="shared" si="5"/>
        <v>600</v>
      </c>
      <c r="K19" s="3">
        <f t="shared" si="6"/>
        <v>595</v>
      </c>
      <c r="L19" s="3">
        <f t="shared" si="7"/>
        <v>-200</v>
      </c>
      <c r="M19" s="3">
        <f t="shared" si="19"/>
        <v>8000</v>
      </c>
      <c r="N19" s="3">
        <f t="shared" si="8"/>
        <v>400</v>
      </c>
      <c r="O19" s="15">
        <f t="shared" si="20"/>
        <v>8000</v>
      </c>
      <c r="P19" s="15">
        <f t="shared" si="1"/>
        <v>7595</v>
      </c>
      <c r="Q19" s="8">
        <f t="shared" si="2"/>
        <v>6800</v>
      </c>
      <c r="R19">
        <f t="shared" si="9"/>
        <v>-405</v>
      </c>
      <c r="S19">
        <f t="shared" si="10"/>
      </c>
      <c r="T19">
        <f t="shared" si="3"/>
        <v>-1200</v>
      </c>
      <c r="U19">
        <f t="shared" si="11"/>
        <v>-405</v>
      </c>
      <c r="V19">
        <f t="shared" si="12"/>
        <v>7595</v>
      </c>
      <c r="W19">
        <f t="shared" si="13"/>
        <v>6800</v>
      </c>
      <c r="X19">
        <f t="shared" si="14"/>
      </c>
      <c r="Y19">
        <f t="shared" si="15"/>
      </c>
    </row>
    <row r="20" spans="1:25" ht="12.75">
      <c r="A20" s="23"/>
      <c r="B20" s="3" t="s">
        <v>1</v>
      </c>
      <c r="C20" s="16">
        <f>(C8+C12+C16)</f>
        <v>2000</v>
      </c>
      <c r="D20" s="28"/>
      <c r="E20" s="3">
        <f t="shared" si="16"/>
        <v>8500</v>
      </c>
      <c r="F20" s="3">
        <f t="shared" si="4"/>
        <v>8500</v>
      </c>
      <c r="G20" s="3">
        <f t="shared" si="17"/>
        <v>8500</v>
      </c>
      <c r="H20" s="3">
        <f t="shared" si="0"/>
        <v>6950</v>
      </c>
      <c r="I20" s="3">
        <f t="shared" si="18"/>
        <v>8500</v>
      </c>
      <c r="J20" s="3">
        <f t="shared" si="5"/>
        <v>600</v>
      </c>
      <c r="K20" s="3">
        <f t="shared" si="6"/>
        <v>595</v>
      </c>
      <c r="L20" s="3">
        <f t="shared" si="7"/>
        <v>-200</v>
      </c>
      <c r="M20" s="3">
        <f t="shared" si="19"/>
        <v>8500</v>
      </c>
      <c r="N20" s="3">
        <f t="shared" si="8"/>
        <v>400</v>
      </c>
      <c r="O20" s="15">
        <f t="shared" si="20"/>
        <v>8500</v>
      </c>
      <c r="P20" s="15">
        <f t="shared" si="1"/>
        <v>7945</v>
      </c>
      <c r="Q20" s="8">
        <f t="shared" si="2"/>
        <v>7150</v>
      </c>
      <c r="R20">
        <f t="shared" si="9"/>
        <v>-555</v>
      </c>
      <c r="S20">
        <f t="shared" si="10"/>
      </c>
      <c r="T20">
        <f t="shared" si="3"/>
        <v>-1350</v>
      </c>
      <c r="U20">
        <f t="shared" si="11"/>
        <v>-555</v>
      </c>
      <c r="V20">
        <f t="shared" si="12"/>
        <v>7945</v>
      </c>
      <c r="W20">
        <f t="shared" si="13"/>
        <v>7150</v>
      </c>
      <c r="X20">
        <f t="shared" si="14"/>
      </c>
      <c r="Y20">
        <f t="shared" si="15"/>
      </c>
    </row>
    <row r="21" spans="1:25" ht="12.75">
      <c r="A21" s="11"/>
      <c r="B21" s="1"/>
      <c r="C21" s="1"/>
      <c r="D21" s="1"/>
      <c r="E21" s="3">
        <f t="shared" si="16"/>
        <v>9000</v>
      </c>
      <c r="F21" s="3">
        <f t="shared" si="4"/>
        <v>9000</v>
      </c>
      <c r="G21" s="3">
        <f t="shared" si="17"/>
        <v>9000</v>
      </c>
      <c r="H21" s="3">
        <f t="shared" si="0"/>
        <v>7300</v>
      </c>
      <c r="I21" s="3">
        <f t="shared" si="18"/>
        <v>9000</v>
      </c>
      <c r="J21" s="3">
        <f t="shared" si="5"/>
        <v>600</v>
      </c>
      <c r="K21" s="3">
        <f t="shared" si="6"/>
        <v>595</v>
      </c>
      <c r="L21" s="3">
        <f t="shared" si="7"/>
        <v>-200</v>
      </c>
      <c r="M21" s="3">
        <f t="shared" si="19"/>
        <v>9000</v>
      </c>
      <c r="N21" s="3">
        <f t="shared" si="8"/>
        <v>400</v>
      </c>
      <c r="O21" s="15">
        <f t="shared" si="20"/>
        <v>9000</v>
      </c>
      <c r="P21" s="15">
        <f t="shared" si="1"/>
        <v>8295</v>
      </c>
      <c r="Q21" s="8">
        <f t="shared" si="2"/>
        <v>7500</v>
      </c>
      <c r="R21">
        <f t="shared" si="9"/>
        <v>-705</v>
      </c>
      <c r="S21">
        <f t="shared" si="10"/>
      </c>
      <c r="T21">
        <f t="shared" si="3"/>
        <v>-1500</v>
      </c>
      <c r="U21">
        <f t="shared" si="11"/>
        <v>-705</v>
      </c>
      <c r="V21">
        <f t="shared" si="12"/>
        <v>8295</v>
      </c>
      <c r="W21">
        <f t="shared" si="13"/>
        <v>7500</v>
      </c>
      <c r="X21">
        <f t="shared" si="14"/>
      </c>
      <c r="Y21">
        <f t="shared" si="15"/>
      </c>
    </row>
    <row r="22" spans="1:25" ht="12.75">
      <c r="A22" s="23" t="s">
        <v>23</v>
      </c>
      <c r="B22" s="3" t="s">
        <v>21</v>
      </c>
      <c r="C22" s="3">
        <v>1</v>
      </c>
      <c r="D22" s="1"/>
      <c r="E22" s="3">
        <f t="shared" si="16"/>
        <v>9500</v>
      </c>
      <c r="F22" s="3">
        <f t="shared" si="4"/>
        <v>9500</v>
      </c>
      <c r="G22" s="3">
        <f t="shared" si="17"/>
        <v>9500</v>
      </c>
      <c r="H22" s="3">
        <f t="shared" si="0"/>
        <v>7650</v>
      </c>
      <c r="I22" s="3">
        <f t="shared" si="18"/>
        <v>9500</v>
      </c>
      <c r="J22" s="3">
        <f t="shared" si="5"/>
        <v>600</v>
      </c>
      <c r="K22" s="3">
        <f t="shared" si="6"/>
        <v>595</v>
      </c>
      <c r="L22" s="3">
        <f t="shared" si="7"/>
        <v>-200</v>
      </c>
      <c r="M22" s="3">
        <f t="shared" si="19"/>
        <v>9500</v>
      </c>
      <c r="N22" s="3">
        <f t="shared" si="8"/>
        <v>400</v>
      </c>
      <c r="O22" s="15">
        <f t="shared" si="20"/>
        <v>9500</v>
      </c>
      <c r="P22" s="15">
        <f t="shared" si="1"/>
        <v>8645</v>
      </c>
      <c r="Q22" s="8">
        <f t="shared" si="2"/>
        <v>7850</v>
      </c>
      <c r="R22">
        <f t="shared" si="9"/>
        <v>-855</v>
      </c>
      <c r="S22">
        <f t="shared" si="10"/>
      </c>
      <c r="T22">
        <f t="shared" si="3"/>
        <v>-1650</v>
      </c>
      <c r="U22">
        <f t="shared" si="11"/>
        <v>-855</v>
      </c>
      <c r="V22">
        <f t="shared" si="12"/>
        <v>8645</v>
      </c>
      <c r="W22">
        <f t="shared" si="13"/>
        <v>7850</v>
      </c>
      <c r="X22">
        <f t="shared" si="14"/>
      </c>
      <c r="Y22">
        <f t="shared" si="15"/>
      </c>
    </row>
    <row r="23" spans="1:25" ht="12.75">
      <c r="A23" s="23"/>
      <c r="B23" s="3" t="s">
        <v>22</v>
      </c>
      <c r="C23" s="3">
        <v>5</v>
      </c>
      <c r="E23" s="3">
        <f t="shared" si="16"/>
        <v>10000</v>
      </c>
      <c r="F23" s="3">
        <f t="shared" si="4"/>
        <v>10000</v>
      </c>
      <c r="G23" s="3">
        <f t="shared" si="17"/>
        <v>10000</v>
      </c>
      <c r="H23" s="3">
        <f t="shared" si="0"/>
        <v>8000</v>
      </c>
      <c r="I23" s="3">
        <f t="shared" si="18"/>
        <v>10000</v>
      </c>
      <c r="J23" s="3">
        <f t="shared" si="5"/>
        <v>600</v>
      </c>
      <c r="K23" s="3">
        <f t="shared" si="6"/>
        <v>595</v>
      </c>
      <c r="L23" s="3">
        <f t="shared" si="7"/>
        <v>-200</v>
      </c>
      <c r="M23" s="3">
        <f t="shared" si="19"/>
        <v>10000</v>
      </c>
      <c r="N23" s="3">
        <f t="shared" si="8"/>
        <v>400</v>
      </c>
      <c r="O23" s="15">
        <f t="shared" si="20"/>
        <v>10000</v>
      </c>
      <c r="P23" s="15">
        <f t="shared" si="1"/>
        <v>8995</v>
      </c>
      <c r="Q23" s="8">
        <f t="shared" si="2"/>
        <v>8200</v>
      </c>
      <c r="R23">
        <f t="shared" si="9"/>
        <v>-1005</v>
      </c>
      <c r="S23">
        <f t="shared" si="10"/>
      </c>
      <c r="T23">
        <f t="shared" si="3"/>
        <v>-1800</v>
      </c>
      <c r="U23">
        <f t="shared" si="11"/>
        <v>-1005</v>
      </c>
      <c r="V23">
        <f t="shared" si="12"/>
        <v>8995</v>
      </c>
      <c r="W23">
        <f t="shared" si="13"/>
        <v>8200</v>
      </c>
      <c r="X23">
        <f t="shared" si="14"/>
      </c>
      <c r="Y23">
        <f t="shared" si="15"/>
      </c>
    </row>
    <row r="24" spans="1:13" ht="12.75">
      <c r="A24" s="23" t="s">
        <v>24</v>
      </c>
      <c r="B24" s="3" t="s">
        <v>21</v>
      </c>
      <c r="C24" s="3">
        <v>40</v>
      </c>
      <c r="E24" s="5"/>
      <c r="F24" s="5"/>
      <c r="G24" s="5"/>
      <c r="H24" s="5"/>
      <c r="I24" s="5"/>
      <c r="J24" s="5"/>
      <c r="K24" s="5"/>
      <c r="L24" s="5"/>
      <c r="M24" s="6"/>
    </row>
    <row r="25" spans="1:19" ht="12.75">
      <c r="A25" s="23"/>
      <c r="B25" s="3" t="s">
        <v>22</v>
      </c>
      <c r="C25" s="3">
        <v>20</v>
      </c>
      <c r="E25" s="5"/>
      <c r="F25" s="5"/>
      <c r="G25" s="5"/>
      <c r="H25" s="5"/>
      <c r="I25" s="5"/>
      <c r="J25" s="5"/>
      <c r="K25" s="5"/>
      <c r="L25" s="5"/>
      <c r="R25" t="s">
        <v>20</v>
      </c>
      <c r="S25">
        <f>MIN(S3:S24)</f>
        <v>45</v>
      </c>
    </row>
    <row r="26" spans="5:12" ht="12.75">
      <c r="E26" s="5"/>
      <c r="F26" s="5"/>
      <c r="G26" s="5"/>
      <c r="H26" s="5"/>
      <c r="I26" s="5"/>
      <c r="J26" s="5"/>
      <c r="K26" s="5"/>
      <c r="L26" s="5"/>
    </row>
    <row r="29" spans="2:3" ht="38.25">
      <c r="B29" s="12" t="s">
        <v>26</v>
      </c>
      <c r="C29" s="12" t="s">
        <v>27</v>
      </c>
    </row>
    <row r="30" spans="2:3" ht="12.75">
      <c r="B30" s="20">
        <f>MAX(X3:X23)</f>
        <v>6545</v>
      </c>
      <c r="C30" s="19">
        <f>C22</f>
        <v>1</v>
      </c>
    </row>
    <row r="31" spans="2:3" ht="12.75">
      <c r="B31" s="20">
        <f>MAX(Y3:Y23)</f>
        <v>4000</v>
      </c>
      <c r="C31" s="21">
        <f>C24</f>
        <v>40</v>
      </c>
    </row>
  </sheetData>
  <sheetProtection selectLockedCells="1"/>
  <mergeCells count="24">
    <mergeCell ref="M1:N1"/>
    <mergeCell ref="A14:A16"/>
    <mergeCell ref="D14:D16"/>
    <mergeCell ref="B15:C15"/>
    <mergeCell ref="I1:J1"/>
    <mergeCell ref="A18:A20"/>
    <mergeCell ref="D18:D20"/>
    <mergeCell ref="B19:C19"/>
    <mergeCell ref="A6:A8"/>
    <mergeCell ref="D6:D8"/>
    <mergeCell ref="B7:C7"/>
    <mergeCell ref="A10:A12"/>
    <mergeCell ref="D10:D12"/>
    <mergeCell ref="B11:C11"/>
    <mergeCell ref="A22:A23"/>
    <mergeCell ref="A24:A25"/>
    <mergeCell ref="K1:L1"/>
    <mergeCell ref="O1:Q1"/>
    <mergeCell ref="A2:A4"/>
    <mergeCell ref="D2:D4"/>
    <mergeCell ref="B3:C3"/>
    <mergeCell ref="A1:D1"/>
    <mergeCell ref="E1:F1"/>
    <mergeCell ref="G1:H1"/>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A28"/>
  <sheetViews>
    <sheetView workbookViewId="0" topLeftCell="I1">
      <selection activeCell="C26" sqref="C26"/>
    </sheetView>
  </sheetViews>
  <sheetFormatPr defaultColWidth="9.140625" defaultRowHeight="12.75"/>
  <cols>
    <col min="1" max="1" width="11.28125" style="13" customWidth="1"/>
    <col min="2" max="2" width="12.57421875" style="4" customWidth="1"/>
    <col min="4" max="4" width="10.421875" style="0" customWidth="1"/>
    <col min="6" max="6" width="9.140625" style="4" customWidth="1"/>
  </cols>
  <sheetData>
    <row r="1" spans="1:18" ht="20.25">
      <c r="A1" s="30" t="s">
        <v>12</v>
      </c>
      <c r="B1" s="27"/>
      <c r="C1" s="27"/>
      <c r="D1" s="31"/>
      <c r="E1" s="24" t="s">
        <v>7</v>
      </c>
      <c r="F1" s="24"/>
      <c r="G1" s="24" t="s">
        <v>8</v>
      </c>
      <c r="H1" s="24"/>
      <c r="I1" s="24" t="s">
        <v>9</v>
      </c>
      <c r="J1" s="24"/>
      <c r="K1" s="2"/>
      <c r="L1" s="2"/>
      <c r="M1" s="2"/>
      <c r="N1" s="2"/>
      <c r="O1" s="29" t="s">
        <v>10</v>
      </c>
      <c r="P1" s="29"/>
      <c r="Q1" s="25" t="s">
        <v>11</v>
      </c>
      <c r="R1" s="26"/>
    </row>
    <row r="2" spans="1:19" ht="12.75">
      <c r="A2" s="23" t="str">
        <f>E1</f>
        <v>Offerta aggregata</v>
      </c>
      <c r="B2" s="3" t="s">
        <v>0</v>
      </c>
      <c r="C2" s="7">
        <v>1</v>
      </c>
      <c r="D2" s="27"/>
      <c r="E2" s="14"/>
      <c r="F2" s="10" t="s">
        <v>6</v>
      </c>
      <c r="H2" s="10" t="s">
        <v>2</v>
      </c>
      <c r="J2" s="10" t="s">
        <v>3</v>
      </c>
      <c r="K2" s="17" t="s">
        <v>14</v>
      </c>
      <c r="L2" s="17" t="s">
        <v>13</v>
      </c>
      <c r="M2" s="17"/>
      <c r="N2" s="17"/>
      <c r="P2" s="10" t="s">
        <v>4</v>
      </c>
      <c r="R2" s="10" t="s">
        <v>18</v>
      </c>
      <c r="S2" s="10" t="s">
        <v>19</v>
      </c>
    </row>
    <row r="3" spans="1:27" ht="12.75">
      <c r="A3" s="23"/>
      <c r="B3" s="36"/>
      <c r="C3" s="37"/>
      <c r="D3" s="27"/>
      <c r="E3" s="9">
        <v>0</v>
      </c>
      <c r="F3" s="3">
        <f>$C$2*E3+$C$4</f>
        <v>0</v>
      </c>
      <c r="G3" s="3">
        <v>0</v>
      </c>
      <c r="H3" s="3">
        <f aca="true" t="shared" si="0" ref="H3:H23">$C$6*G3+$C$8</f>
        <v>1000</v>
      </c>
      <c r="I3" s="3">
        <v>0</v>
      </c>
      <c r="J3" s="3">
        <f>$C$10*I3+$C$12</f>
        <v>600</v>
      </c>
      <c r="K3">
        <v>1</v>
      </c>
      <c r="L3" s="3">
        <f>(J3-($C$22*$C$23))</f>
        <v>596</v>
      </c>
      <c r="M3" s="3">
        <f>(J3-($C$24*$C$25))</f>
        <v>540</v>
      </c>
      <c r="N3" s="3"/>
      <c r="O3" s="3">
        <v>0</v>
      </c>
      <c r="P3" s="3">
        <f>$C$14*O3+$C$16</f>
        <v>400</v>
      </c>
      <c r="Q3" s="15">
        <v>0</v>
      </c>
      <c r="R3" s="15">
        <f>H3+L3+P3</f>
        <v>1996</v>
      </c>
      <c r="S3">
        <f>H3+M3+P3</f>
        <v>1940</v>
      </c>
      <c r="T3">
        <f>R3-Q3</f>
        <v>1996</v>
      </c>
      <c r="U3">
        <f>IF(T3&gt;0,W3,"")</f>
        <v>1996</v>
      </c>
      <c r="V3">
        <f aca="true" t="shared" si="1" ref="V3:V23">S3-Q3</f>
        <v>1940</v>
      </c>
      <c r="W3">
        <f>T3</f>
        <v>1996</v>
      </c>
      <c r="X3">
        <f>R3</f>
        <v>1996</v>
      </c>
      <c r="Y3">
        <f>S3</f>
        <v>1940</v>
      </c>
      <c r="Z3">
        <f>IF(Q3&lt;=R3,X3,"")</f>
        <v>1996</v>
      </c>
      <c r="AA3">
        <f>IF(S3&gt;=Q3,Y3,"")</f>
        <v>1940</v>
      </c>
    </row>
    <row r="4" spans="1:27" ht="12.75">
      <c r="A4" s="23"/>
      <c r="B4" s="3" t="s">
        <v>1</v>
      </c>
      <c r="C4" s="7">
        <v>0</v>
      </c>
      <c r="D4" s="27"/>
      <c r="E4" s="3">
        <f>E3+500</f>
        <v>500</v>
      </c>
      <c r="F4" s="3">
        <f aca="true" t="shared" si="2" ref="F4:F23">$C$2*E4+$C$4</f>
        <v>500</v>
      </c>
      <c r="G4" s="3">
        <f>G3+500</f>
        <v>500</v>
      </c>
      <c r="H4" s="3">
        <f t="shared" si="0"/>
        <v>1350</v>
      </c>
      <c r="I4" s="3">
        <f>I3+500</f>
        <v>500</v>
      </c>
      <c r="J4" s="3">
        <f aca="true" t="shared" si="3" ref="J4:J23">$C$10*I4+$C$12</f>
        <v>600</v>
      </c>
      <c r="K4">
        <v>2</v>
      </c>
      <c r="L4" s="3">
        <f aca="true" t="shared" si="4" ref="L4:L23">(J4-($C$22*$C$23))</f>
        <v>596</v>
      </c>
      <c r="M4" s="3">
        <f aca="true" t="shared" si="5" ref="M4:M23">(J4-($C$24*$C$25))</f>
        <v>540</v>
      </c>
      <c r="N4" s="3"/>
      <c r="O4" s="3">
        <f>O3+500</f>
        <v>500</v>
      </c>
      <c r="P4" s="3">
        <f aca="true" t="shared" si="6" ref="P4:P23">$C$14*O4+$C$16</f>
        <v>400</v>
      </c>
      <c r="Q4" s="15">
        <f>Q3+500</f>
        <v>500</v>
      </c>
      <c r="R4" s="15">
        <f aca="true" t="shared" si="7" ref="R4:R23">H4+L4+P4</f>
        <v>2346</v>
      </c>
      <c r="S4">
        <f aca="true" t="shared" si="8" ref="S4:S23">H4+M4+P4</f>
        <v>2290</v>
      </c>
      <c r="T4">
        <f aca="true" t="shared" si="9" ref="T4:T23">R4-Q4</f>
        <v>1846</v>
      </c>
      <c r="U4">
        <f aca="true" t="shared" si="10" ref="U4:U23">IF(T4&gt;0,W4,"")</f>
        <v>1846</v>
      </c>
      <c r="V4">
        <f t="shared" si="1"/>
        <v>1790</v>
      </c>
      <c r="W4">
        <f aca="true" t="shared" si="11" ref="W4:W23">T4</f>
        <v>1846</v>
      </c>
      <c r="X4">
        <f aca="true" t="shared" si="12" ref="X4:Y23">R4</f>
        <v>2346</v>
      </c>
      <c r="Y4">
        <f t="shared" si="12"/>
        <v>2290</v>
      </c>
      <c r="Z4">
        <f aca="true" t="shared" si="13" ref="Z4:Z23">IF(Q4&lt;=R4,X4,"")</f>
        <v>2346</v>
      </c>
      <c r="AA4">
        <f aca="true" t="shared" si="14" ref="AA4:AA23">IF(S4&gt;=Q4,Y4,"")</f>
        <v>2290</v>
      </c>
    </row>
    <row r="5" spans="1:27" ht="12.75">
      <c r="A5" s="11"/>
      <c r="B5" s="1"/>
      <c r="C5" s="1"/>
      <c r="D5" s="1"/>
      <c r="E5" s="3">
        <f aca="true" t="shared" si="15" ref="E5:E23">E4+500</f>
        <v>1000</v>
      </c>
      <c r="F5" s="3">
        <f t="shared" si="2"/>
        <v>1000</v>
      </c>
      <c r="G5" s="3">
        <f aca="true" t="shared" si="16" ref="G5:G23">G4+500</f>
        <v>1000</v>
      </c>
      <c r="H5" s="3">
        <f t="shared" si="0"/>
        <v>1700</v>
      </c>
      <c r="I5" s="3">
        <f aca="true" t="shared" si="17" ref="I5:I23">I4+500</f>
        <v>1000</v>
      </c>
      <c r="J5" s="3">
        <f t="shared" si="3"/>
        <v>600</v>
      </c>
      <c r="K5">
        <v>3</v>
      </c>
      <c r="L5" s="3">
        <f t="shared" si="4"/>
        <v>596</v>
      </c>
      <c r="M5" s="3">
        <f t="shared" si="5"/>
        <v>540</v>
      </c>
      <c r="N5" s="3"/>
      <c r="O5" s="3">
        <f aca="true" t="shared" si="18" ref="O5:O23">O4+500</f>
        <v>1000</v>
      </c>
      <c r="P5" s="3">
        <f t="shared" si="6"/>
        <v>400</v>
      </c>
      <c r="Q5" s="15">
        <f aca="true" t="shared" si="19" ref="Q5:Q23">Q4+500</f>
        <v>1000</v>
      </c>
      <c r="R5" s="15">
        <f t="shared" si="7"/>
        <v>2696</v>
      </c>
      <c r="S5">
        <f t="shared" si="8"/>
        <v>2640</v>
      </c>
      <c r="T5">
        <f t="shared" si="9"/>
        <v>1696</v>
      </c>
      <c r="U5">
        <f t="shared" si="10"/>
        <v>1696</v>
      </c>
      <c r="V5">
        <f t="shared" si="1"/>
        <v>1640</v>
      </c>
      <c r="W5">
        <f t="shared" si="11"/>
        <v>1696</v>
      </c>
      <c r="X5">
        <f t="shared" si="12"/>
        <v>2696</v>
      </c>
      <c r="Y5">
        <f t="shared" si="12"/>
        <v>2640</v>
      </c>
      <c r="Z5">
        <f t="shared" si="13"/>
        <v>2696</v>
      </c>
      <c r="AA5">
        <f t="shared" si="14"/>
        <v>2640</v>
      </c>
    </row>
    <row r="6" spans="1:27" ht="12.75">
      <c r="A6" s="23" t="str">
        <f>G1</f>
        <v>Consumo</v>
      </c>
      <c r="B6" s="3" t="s">
        <v>0</v>
      </c>
      <c r="C6" s="7">
        <v>0.7</v>
      </c>
      <c r="D6" s="28"/>
      <c r="E6" s="3">
        <f t="shared" si="15"/>
        <v>1500</v>
      </c>
      <c r="F6" s="3">
        <f t="shared" si="2"/>
        <v>1500</v>
      </c>
      <c r="G6" s="3">
        <f t="shared" si="16"/>
        <v>1500</v>
      </c>
      <c r="H6" s="3">
        <f t="shared" si="0"/>
        <v>2050</v>
      </c>
      <c r="I6" s="3">
        <f t="shared" si="17"/>
        <v>1500</v>
      </c>
      <c r="J6" s="3">
        <f t="shared" si="3"/>
        <v>600</v>
      </c>
      <c r="K6">
        <v>4</v>
      </c>
      <c r="L6" s="3">
        <f t="shared" si="4"/>
        <v>596</v>
      </c>
      <c r="M6" s="3">
        <f t="shared" si="5"/>
        <v>540</v>
      </c>
      <c r="N6" s="3"/>
      <c r="O6" s="3">
        <f t="shared" si="18"/>
        <v>1500</v>
      </c>
      <c r="P6" s="3">
        <f t="shared" si="6"/>
        <v>400</v>
      </c>
      <c r="Q6" s="15">
        <f t="shared" si="19"/>
        <v>1500</v>
      </c>
      <c r="R6" s="15">
        <f t="shared" si="7"/>
        <v>3046</v>
      </c>
      <c r="S6">
        <f t="shared" si="8"/>
        <v>2990</v>
      </c>
      <c r="T6">
        <f t="shared" si="9"/>
        <v>1546</v>
      </c>
      <c r="U6">
        <f t="shared" si="10"/>
        <v>1546</v>
      </c>
      <c r="V6">
        <f t="shared" si="1"/>
        <v>1490</v>
      </c>
      <c r="W6">
        <f t="shared" si="11"/>
        <v>1546</v>
      </c>
      <c r="X6">
        <f t="shared" si="12"/>
        <v>3046</v>
      </c>
      <c r="Y6">
        <f t="shared" si="12"/>
        <v>2990</v>
      </c>
      <c r="Z6">
        <f t="shared" si="13"/>
        <v>3046</v>
      </c>
      <c r="AA6">
        <f t="shared" si="14"/>
        <v>2990</v>
      </c>
    </row>
    <row r="7" spans="1:27" ht="12.75">
      <c r="A7" s="23"/>
      <c r="B7" s="36"/>
      <c r="C7" s="37"/>
      <c r="D7" s="28"/>
      <c r="E7" s="3">
        <f t="shared" si="15"/>
        <v>2000</v>
      </c>
      <c r="F7" s="3">
        <f t="shared" si="2"/>
        <v>2000</v>
      </c>
      <c r="G7" s="3">
        <f t="shared" si="16"/>
        <v>2000</v>
      </c>
      <c r="H7" s="3">
        <f t="shared" si="0"/>
        <v>2400</v>
      </c>
      <c r="I7" s="3">
        <f t="shared" si="17"/>
        <v>2000</v>
      </c>
      <c r="J7" s="3">
        <f t="shared" si="3"/>
        <v>600</v>
      </c>
      <c r="K7">
        <v>5</v>
      </c>
      <c r="L7" s="3">
        <f t="shared" si="4"/>
        <v>596</v>
      </c>
      <c r="M7" s="3">
        <f t="shared" si="5"/>
        <v>540</v>
      </c>
      <c r="N7" s="3"/>
      <c r="O7" s="3">
        <f t="shared" si="18"/>
        <v>2000</v>
      </c>
      <c r="P7" s="3">
        <f t="shared" si="6"/>
        <v>400</v>
      </c>
      <c r="Q7" s="15">
        <f t="shared" si="19"/>
        <v>2000</v>
      </c>
      <c r="R7" s="15">
        <f t="shared" si="7"/>
        <v>3396</v>
      </c>
      <c r="S7">
        <f t="shared" si="8"/>
        <v>3340</v>
      </c>
      <c r="T7">
        <f t="shared" si="9"/>
        <v>1396</v>
      </c>
      <c r="U7">
        <f t="shared" si="10"/>
        <v>1396</v>
      </c>
      <c r="V7">
        <f t="shared" si="1"/>
        <v>1340</v>
      </c>
      <c r="W7">
        <f t="shared" si="11"/>
        <v>1396</v>
      </c>
      <c r="X7">
        <f t="shared" si="12"/>
        <v>3396</v>
      </c>
      <c r="Y7">
        <f t="shared" si="12"/>
        <v>3340</v>
      </c>
      <c r="Z7">
        <f t="shared" si="13"/>
        <v>3396</v>
      </c>
      <c r="AA7">
        <f t="shared" si="14"/>
        <v>3340</v>
      </c>
    </row>
    <row r="8" spans="1:27" ht="12.75">
      <c r="A8" s="23"/>
      <c r="B8" s="3" t="s">
        <v>1</v>
      </c>
      <c r="C8" s="7">
        <v>1000</v>
      </c>
      <c r="D8" s="28"/>
      <c r="E8" s="3">
        <f t="shared" si="15"/>
        <v>2500</v>
      </c>
      <c r="F8" s="3">
        <f t="shared" si="2"/>
        <v>2500</v>
      </c>
      <c r="G8" s="3">
        <f t="shared" si="16"/>
        <v>2500</v>
      </c>
      <c r="H8" s="3">
        <f t="shared" si="0"/>
        <v>2750</v>
      </c>
      <c r="I8" s="3">
        <f t="shared" si="17"/>
        <v>2500</v>
      </c>
      <c r="J8" s="3">
        <f t="shared" si="3"/>
        <v>600</v>
      </c>
      <c r="K8">
        <v>6</v>
      </c>
      <c r="L8" s="3">
        <f t="shared" si="4"/>
        <v>596</v>
      </c>
      <c r="M8" s="3">
        <f t="shared" si="5"/>
        <v>540</v>
      </c>
      <c r="N8" s="3"/>
      <c r="O8" s="3">
        <f t="shared" si="18"/>
        <v>2500</v>
      </c>
      <c r="P8" s="3">
        <f t="shared" si="6"/>
        <v>400</v>
      </c>
      <c r="Q8" s="15">
        <f t="shared" si="19"/>
        <v>2500</v>
      </c>
      <c r="R8" s="15">
        <f t="shared" si="7"/>
        <v>3746</v>
      </c>
      <c r="S8">
        <f t="shared" si="8"/>
        <v>3690</v>
      </c>
      <c r="T8">
        <f t="shared" si="9"/>
        <v>1246</v>
      </c>
      <c r="U8">
        <f t="shared" si="10"/>
        <v>1246</v>
      </c>
      <c r="V8">
        <f t="shared" si="1"/>
        <v>1190</v>
      </c>
      <c r="W8">
        <f t="shared" si="11"/>
        <v>1246</v>
      </c>
      <c r="X8">
        <f t="shared" si="12"/>
        <v>3746</v>
      </c>
      <c r="Y8">
        <f t="shared" si="12"/>
        <v>3690</v>
      </c>
      <c r="Z8">
        <f t="shared" si="13"/>
        <v>3746</v>
      </c>
      <c r="AA8">
        <f t="shared" si="14"/>
        <v>3690</v>
      </c>
    </row>
    <row r="9" spans="1:27" ht="12.75">
      <c r="A9" s="11"/>
      <c r="B9" s="1"/>
      <c r="C9" s="1"/>
      <c r="D9" s="1"/>
      <c r="E9" s="3">
        <f t="shared" si="15"/>
        <v>3000</v>
      </c>
      <c r="F9" s="3">
        <f t="shared" si="2"/>
        <v>3000</v>
      </c>
      <c r="G9" s="3">
        <f t="shared" si="16"/>
        <v>3000</v>
      </c>
      <c r="H9" s="3">
        <f t="shared" si="0"/>
        <v>3100</v>
      </c>
      <c r="I9" s="3">
        <f t="shared" si="17"/>
        <v>3000</v>
      </c>
      <c r="J9" s="3">
        <f t="shared" si="3"/>
        <v>600</v>
      </c>
      <c r="K9">
        <v>7</v>
      </c>
      <c r="L9" s="3">
        <f t="shared" si="4"/>
        <v>596</v>
      </c>
      <c r="M9" s="3">
        <f t="shared" si="5"/>
        <v>540</v>
      </c>
      <c r="N9" s="3"/>
      <c r="O9" s="3">
        <f t="shared" si="18"/>
        <v>3000</v>
      </c>
      <c r="P9" s="3">
        <f t="shared" si="6"/>
        <v>400</v>
      </c>
      <c r="Q9" s="15">
        <f t="shared" si="19"/>
        <v>3000</v>
      </c>
      <c r="R9" s="15">
        <f t="shared" si="7"/>
        <v>4096</v>
      </c>
      <c r="S9">
        <f t="shared" si="8"/>
        <v>4040</v>
      </c>
      <c r="T9">
        <f t="shared" si="9"/>
        <v>1096</v>
      </c>
      <c r="U9">
        <f t="shared" si="10"/>
        <v>1096</v>
      </c>
      <c r="V9">
        <f t="shared" si="1"/>
        <v>1040</v>
      </c>
      <c r="W9">
        <f t="shared" si="11"/>
        <v>1096</v>
      </c>
      <c r="X9">
        <f t="shared" si="12"/>
        <v>4096</v>
      </c>
      <c r="Y9">
        <f t="shared" si="12"/>
        <v>4040</v>
      </c>
      <c r="Z9">
        <f t="shared" si="13"/>
        <v>4096</v>
      </c>
      <c r="AA9">
        <f t="shared" si="14"/>
        <v>4040</v>
      </c>
    </row>
    <row r="10" spans="1:27" ht="12.75">
      <c r="A10" s="23" t="str">
        <f>I1</f>
        <v>Investimento</v>
      </c>
      <c r="B10" s="3" t="s">
        <v>0</v>
      </c>
      <c r="C10" s="7">
        <v>0</v>
      </c>
      <c r="D10" s="28"/>
      <c r="E10" s="3">
        <f t="shared" si="15"/>
        <v>3500</v>
      </c>
      <c r="F10" s="3">
        <f t="shared" si="2"/>
        <v>3500</v>
      </c>
      <c r="G10" s="3">
        <f t="shared" si="16"/>
        <v>3500</v>
      </c>
      <c r="H10" s="3">
        <f t="shared" si="0"/>
        <v>3450</v>
      </c>
      <c r="I10" s="3">
        <f t="shared" si="17"/>
        <v>3500</v>
      </c>
      <c r="J10" s="3">
        <f t="shared" si="3"/>
        <v>600</v>
      </c>
      <c r="K10">
        <v>8</v>
      </c>
      <c r="L10" s="3">
        <f t="shared" si="4"/>
        <v>596</v>
      </c>
      <c r="M10" s="3">
        <f t="shared" si="5"/>
        <v>540</v>
      </c>
      <c r="N10" s="3"/>
      <c r="O10" s="3">
        <f t="shared" si="18"/>
        <v>3500</v>
      </c>
      <c r="P10" s="3">
        <f t="shared" si="6"/>
        <v>400</v>
      </c>
      <c r="Q10" s="15">
        <f t="shared" si="19"/>
        <v>3500</v>
      </c>
      <c r="R10" s="15">
        <f t="shared" si="7"/>
        <v>4446</v>
      </c>
      <c r="S10">
        <f t="shared" si="8"/>
        <v>4390</v>
      </c>
      <c r="T10">
        <f t="shared" si="9"/>
        <v>946</v>
      </c>
      <c r="U10">
        <f t="shared" si="10"/>
        <v>946</v>
      </c>
      <c r="V10">
        <f t="shared" si="1"/>
        <v>890</v>
      </c>
      <c r="W10">
        <f t="shared" si="11"/>
        <v>946</v>
      </c>
      <c r="X10">
        <f t="shared" si="12"/>
        <v>4446</v>
      </c>
      <c r="Y10">
        <f t="shared" si="12"/>
        <v>4390</v>
      </c>
      <c r="Z10">
        <f t="shared" si="13"/>
        <v>4446</v>
      </c>
      <c r="AA10">
        <f t="shared" si="14"/>
        <v>4390</v>
      </c>
    </row>
    <row r="11" spans="1:27" ht="12.75">
      <c r="A11" s="23"/>
      <c r="B11" s="36"/>
      <c r="C11" s="37"/>
      <c r="D11" s="28"/>
      <c r="E11" s="3">
        <f t="shared" si="15"/>
        <v>4000</v>
      </c>
      <c r="F11" s="3">
        <f t="shared" si="2"/>
        <v>4000</v>
      </c>
      <c r="G11" s="3">
        <f t="shared" si="16"/>
        <v>4000</v>
      </c>
      <c r="H11" s="3">
        <f t="shared" si="0"/>
        <v>3800</v>
      </c>
      <c r="I11" s="3">
        <f t="shared" si="17"/>
        <v>4000</v>
      </c>
      <c r="J11" s="3">
        <f t="shared" si="3"/>
        <v>600</v>
      </c>
      <c r="K11">
        <v>9</v>
      </c>
      <c r="L11" s="3">
        <f t="shared" si="4"/>
        <v>596</v>
      </c>
      <c r="M11" s="3">
        <f t="shared" si="5"/>
        <v>540</v>
      </c>
      <c r="N11" s="3"/>
      <c r="O11" s="3">
        <f t="shared" si="18"/>
        <v>4000</v>
      </c>
      <c r="P11" s="3">
        <f t="shared" si="6"/>
        <v>400</v>
      </c>
      <c r="Q11" s="15">
        <f t="shared" si="19"/>
        <v>4000</v>
      </c>
      <c r="R11" s="15">
        <f t="shared" si="7"/>
        <v>4796</v>
      </c>
      <c r="S11">
        <f t="shared" si="8"/>
        <v>4740</v>
      </c>
      <c r="T11">
        <f t="shared" si="9"/>
        <v>796</v>
      </c>
      <c r="U11">
        <f t="shared" si="10"/>
        <v>796</v>
      </c>
      <c r="V11">
        <f t="shared" si="1"/>
        <v>740</v>
      </c>
      <c r="W11">
        <f t="shared" si="11"/>
        <v>796</v>
      </c>
      <c r="X11">
        <f t="shared" si="12"/>
        <v>4796</v>
      </c>
      <c r="Y11">
        <f t="shared" si="12"/>
        <v>4740</v>
      </c>
      <c r="Z11">
        <f t="shared" si="13"/>
        <v>4796</v>
      </c>
      <c r="AA11">
        <f t="shared" si="14"/>
        <v>4740</v>
      </c>
    </row>
    <row r="12" spans="1:27" ht="12.75">
      <c r="A12" s="23"/>
      <c r="B12" s="3" t="s">
        <v>1</v>
      </c>
      <c r="C12" s="7">
        <v>600</v>
      </c>
      <c r="D12" s="28"/>
      <c r="E12" s="3">
        <f t="shared" si="15"/>
        <v>4500</v>
      </c>
      <c r="F12" s="3">
        <f t="shared" si="2"/>
        <v>4500</v>
      </c>
      <c r="G12" s="3">
        <f t="shared" si="16"/>
        <v>4500</v>
      </c>
      <c r="H12" s="3">
        <f t="shared" si="0"/>
        <v>4150</v>
      </c>
      <c r="I12" s="3">
        <f t="shared" si="17"/>
        <v>4500</v>
      </c>
      <c r="J12" s="3">
        <f t="shared" si="3"/>
        <v>600</v>
      </c>
      <c r="K12">
        <v>10</v>
      </c>
      <c r="L12" s="3">
        <f t="shared" si="4"/>
        <v>596</v>
      </c>
      <c r="M12" s="3">
        <f t="shared" si="5"/>
        <v>540</v>
      </c>
      <c r="N12" s="3"/>
      <c r="O12" s="3">
        <f t="shared" si="18"/>
        <v>4500</v>
      </c>
      <c r="P12" s="3">
        <f t="shared" si="6"/>
        <v>400</v>
      </c>
      <c r="Q12" s="15">
        <f t="shared" si="19"/>
        <v>4500</v>
      </c>
      <c r="R12" s="15">
        <f t="shared" si="7"/>
        <v>5146</v>
      </c>
      <c r="S12">
        <f t="shared" si="8"/>
        <v>5090</v>
      </c>
      <c r="T12">
        <f t="shared" si="9"/>
        <v>646</v>
      </c>
      <c r="U12">
        <f t="shared" si="10"/>
        <v>646</v>
      </c>
      <c r="V12">
        <f t="shared" si="1"/>
        <v>590</v>
      </c>
      <c r="W12">
        <f t="shared" si="11"/>
        <v>646</v>
      </c>
      <c r="X12">
        <f t="shared" si="12"/>
        <v>5146</v>
      </c>
      <c r="Y12">
        <f t="shared" si="12"/>
        <v>5090</v>
      </c>
      <c r="Z12">
        <f t="shared" si="13"/>
        <v>5146</v>
      </c>
      <c r="AA12">
        <f t="shared" si="14"/>
        <v>5090</v>
      </c>
    </row>
    <row r="13" spans="1:27" ht="12.75">
      <c r="A13" s="11"/>
      <c r="B13" s="1"/>
      <c r="C13" s="1"/>
      <c r="D13" s="1"/>
      <c r="E13" s="3">
        <f t="shared" si="15"/>
        <v>5000</v>
      </c>
      <c r="F13" s="3">
        <f t="shared" si="2"/>
        <v>5000</v>
      </c>
      <c r="G13" s="3">
        <f t="shared" si="16"/>
        <v>5000</v>
      </c>
      <c r="H13" s="3">
        <f t="shared" si="0"/>
        <v>4500</v>
      </c>
      <c r="I13" s="3">
        <f t="shared" si="17"/>
        <v>5000</v>
      </c>
      <c r="J13" s="3">
        <f t="shared" si="3"/>
        <v>600</v>
      </c>
      <c r="K13">
        <v>11</v>
      </c>
      <c r="L13" s="3">
        <f t="shared" si="4"/>
        <v>596</v>
      </c>
      <c r="M13" s="3">
        <f t="shared" si="5"/>
        <v>540</v>
      </c>
      <c r="N13" s="3"/>
      <c r="O13" s="3">
        <f t="shared" si="18"/>
        <v>5000</v>
      </c>
      <c r="P13" s="3">
        <f t="shared" si="6"/>
        <v>400</v>
      </c>
      <c r="Q13" s="15">
        <f t="shared" si="19"/>
        <v>5000</v>
      </c>
      <c r="R13" s="15">
        <f t="shared" si="7"/>
        <v>5496</v>
      </c>
      <c r="S13">
        <f t="shared" si="8"/>
        <v>5440</v>
      </c>
      <c r="T13">
        <f t="shared" si="9"/>
        <v>496</v>
      </c>
      <c r="U13">
        <f t="shared" si="10"/>
        <v>496</v>
      </c>
      <c r="V13">
        <f t="shared" si="1"/>
        <v>440</v>
      </c>
      <c r="W13">
        <f t="shared" si="11"/>
        <v>496</v>
      </c>
      <c r="X13">
        <f t="shared" si="12"/>
        <v>5496</v>
      </c>
      <c r="Y13">
        <f t="shared" si="12"/>
        <v>5440</v>
      </c>
      <c r="Z13">
        <f t="shared" si="13"/>
        <v>5496</v>
      </c>
      <c r="AA13">
        <f t="shared" si="14"/>
        <v>5440</v>
      </c>
    </row>
    <row r="14" spans="1:27" ht="12.75">
      <c r="A14" s="23" t="str">
        <f>O1</f>
        <v>Spesa pubblica</v>
      </c>
      <c r="B14" s="3" t="s">
        <v>0</v>
      </c>
      <c r="C14" s="7">
        <v>0</v>
      </c>
      <c r="D14" s="28"/>
      <c r="E14" s="3">
        <f t="shared" si="15"/>
        <v>5500</v>
      </c>
      <c r="F14" s="3">
        <f t="shared" si="2"/>
        <v>5500</v>
      </c>
      <c r="G14" s="3">
        <f t="shared" si="16"/>
        <v>5500</v>
      </c>
      <c r="H14" s="3">
        <f t="shared" si="0"/>
        <v>4850</v>
      </c>
      <c r="I14" s="3">
        <f t="shared" si="17"/>
        <v>5500</v>
      </c>
      <c r="J14" s="3">
        <f t="shared" si="3"/>
        <v>600</v>
      </c>
      <c r="K14">
        <v>12</v>
      </c>
      <c r="L14" s="3">
        <f t="shared" si="4"/>
        <v>596</v>
      </c>
      <c r="M14" s="3">
        <f t="shared" si="5"/>
        <v>540</v>
      </c>
      <c r="N14" s="3"/>
      <c r="O14" s="3">
        <f t="shared" si="18"/>
        <v>5500</v>
      </c>
      <c r="P14" s="3">
        <f t="shared" si="6"/>
        <v>400</v>
      </c>
      <c r="Q14" s="15">
        <f t="shared" si="19"/>
        <v>5500</v>
      </c>
      <c r="R14" s="15">
        <f t="shared" si="7"/>
        <v>5846</v>
      </c>
      <c r="S14">
        <f t="shared" si="8"/>
        <v>5790</v>
      </c>
      <c r="T14">
        <f t="shared" si="9"/>
        <v>346</v>
      </c>
      <c r="U14">
        <f t="shared" si="10"/>
        <v>346</v>
      </c>
      <c r="V14">
        <f t="shared" si="1"/>
        <v>290</v>
      </c>
      <c r="W14">
        <f t="shared" si="11"/>
        <v>346</v>
      </c>
      <c r="X14">
        <f t="shared" si="12"/>
        <v>5846</v>
      </c>
      <c r="Y14">
        <f t="shared" si="12"/>
        <v>5790</v>
      </c>
      <c r="Z14">
        <f t="shared" si="13"/>
        <v>5846</v>
      </c>
      <c r="AA14">
        <f t="shared" si="14"/>
        <v>5790</v>
      </c>
    </row>
    <row r="15" spans="1:27" ht="12.75">
      <c r="A15" s="23"/>
      <c r="B15" s="36"/>
      <c r="C15" s="37"/>
      <c r="D15" s="28"/>
      <c r="E15" s="3">
        <f t="shared" si="15"/>
        <v>6000</v>
      </c>
      <c r="F15" s="3">
        <f t="shared" si="2"/>
        <v>6000</v>
      </c>
      <c r="G15" s="3">
        <f t="shared" si="16"/>
        <v>6000</v>
      </c>
      <c r="H15" s="3">
        <f t="shared" si="0"/>
        <v>5200</v>
      </c>
      <c r="I15" s="3">
        <f t="shared" si="17"/>
        <v>6000</v>
      </c>
      <c r="J15" s="3">
        <f t="shared" si="3"/>
        <v>600</v>
      </c>
      <c r="K15">
        <v>13</v>
      </c>
      <c r="L15" s="3">
        <f t="shared" si="4"/>
        <v>596</v>
      </c>
      <c r="M15" s="3">
        <f t="shared" si="5"/>
        <v>540</v>
      </c>
      <c r="N15" s="3"/>
      <c r="O15" s="3">
        <f t="shared" si="18"/>
        <v>6000</v>
      </c>
      <c r="P15" s="3">
        <f t="shared" si="6"/>
        <v>400</v>
      </c>
      <c r="Q15" s="15">
        <f t="shared" si="19"/>
        <v>6000</v>
      </c>
      <c r="R15" s="15">
        <f t="shared" si="7"/>
        <v>6196</v>
      </c>
      <c r="S15">
        <f t="shared" si="8"/>
        <v>6140</v>
      </c>
      <c r="T15">
        <f t="shared" si="9"/>
        <v>196</v>
      </c>
      <c r="U15">
        <f t="shared" si="10"/>
        <v>196</v>
      </c>
      <c r="V15">
        <f t="shared" si="1"/>
        <v>140</v>
      </c>
      <c r="W15">
        <f t="shared" si="11"/>
        <v>196</v>
      </c>
      <c r="X15">
        <f t="shared" si="12"/>
        <v>6196</v>
      </c>
      <c r="Y15">
        <f t="shared" si="12"/>
        <v>6140</v>
      </c>
      <c r="Z15">
        <f t="shared" si="13"/>
        <v>6196</v>
      </c>
      <c r="AA15">
        <f t="shared" si="14"/>
        <v>6140</v>
      </c>
    </row>
    <row r="16" spans="1:27" ht="12.75">
      <c r="A16" s="23"/>
      <c r="B16" s="3" t="s">
        <v>1</v>
      </c>
      <c r="C16" s="7">
        <v>400</v>
      </c>
      <c r="D16" s="28"/>
      <c r="E16" s="3">
        <f t="shared" si="15"/>
        <v>6500</v>
      </c>
      <c r="F16" s="3">
        <f t="shared" si="2"/>
        <v>6500</v>
      </c>
      <c r="G16" s="3">
        <f t="shared" si="16"/>
        <v>6500</v>
      </c>
      <c r="H16" s="3">
        <f t="shared" si="0"/>
        <v>5550</v>
      </c>
      <c r="I16" s="3">
        <f t="shared" si="17"/>
        <v>6500</v>
      </c>
      <c r="J16" s="3">
        <f t="shared" si="3"/>
        <v>600</v>
      </c>
      <c r="K16">
        <v>14</v>
      </c>
      <c r="L16" s="3">
        <f t="shared" si="4"/>
        <v>596</v>
      </c>
      <c r="M16" s="3">
        <f t="shared" si="5"/>
        <v>540</v>
      </c>
      <c r="N16" s="3"/>
      <c r="O16" s="3">
        <f t="shared" si="18"/>
        <v>6500</v>
      </c>
      <c r="P16" s="3">
        <f t="shared" si="6"/>
        <v>400</v>
      </c>
      <c r="Q16" s="15">
        <f t="shared" si="19"/>
        <v>6500</v>
      </c>
      <c r="R16" s="15">
        <f t="shared" si="7"/>
        <v>6546</v>
      </c>
      <c r="S16">
        <f t="shared" si="8"/>
        <v>6490</v>
      </c>
      <c r="T16">
        <f t="shared" si="9"/>
        <v>46</v>
      </c>
      <c r="U16">
        <f t="shared" si="10"/>
        <v>46</v>
      </c>
      <c r="V16">
        <f t="shared" si="1"/>
        <v>-10</v>
      </c>
      <c r="W16">
        <f t="shared" si="11"/>
        <v>46</v>
      </c>
      <c r="X16">
        <f t="shared" si="12"/>
        <v>6546</v>
      </c>
      <c r="Y16">
        <f t="shared" si="12"/>
        <v>6490</v>
      </c>
      <c r="Z16">
        <f t="shared" si="13"/>
        <v>6546</v>
      </c>
      <c r="AA16">
        <f t="shared" si="14"/>
      </c>
    </row>
    <row r="17" spans="1:27" ht="12.75">
      <c r="A17" s="11"/>
      <c r="B17" s="1"/>
      <c r="C17" s="1"/>
      <c r="D17" s="1"/>
      <c r="E17" s="3">
        <f t="shared" si="15"/>
        <v>7000</v>
      </c>
      <c r="F17" s="3">
        <f t="shared" si="2"/>
        <v>7000</v>
      </c>
      <c r="G17" s="3">
        <f t="shared" si="16"/>
        <v>7000</v>
      </c>
      <c r="H17" s="3">
        <f t="shared" si="0"/>
        <v>5900</v>
      </c>
      <c r="I17" s="3">
        <f t="shared" si="17"/>
        <v>7000</v>
      </c>
      <c r="J17" s="3">
        <f t="shared" si="3"/>
        <v>600</v>
      </c>
      <c r="K17">
        <v>15</v>
      </c>
      <c r="L17" s="3">
        <f t="shared" si="4"/>
        <v>596</v>
      </c>
      <c r="M17" s="3">
        <f t="shared" si="5"/>
        <v>540</v>
      </c>
      <c r="N17" s="3"/>
      <c r="O17" s="3">
        <f t="shared" si="18"/>
        <v>7000</v>
      </c>
      <c r="P17" s="3">
        <f t="shared" si="6"/>
        <v>400</v>
      </c>
      <c r="Q17" s="15">
        <f t="shared" si="19"/>
        <v>7000</v>
      </c>
      <c r="R17" s="15">
        <f t="shared" si="7"/>
        <v>6896</v>
      </c>
      <c r="S17">
        <f t="shared" si="8"/>
        <v>6840</v>
      </c>
      <c r="T17">
        <f t="shared" si="9"/>
        <v>-104</v>
      </c>
      <c r="U17">
        <f t="shared" si="10"/>
      </c>
      <c r="V17">
        <f t="shared" si="1"/>
        <v>-160</v>
      </c>
      <c r="W17">
        <f t="shared" si="11"/>
        <v>-104</v>
      </c>
      <c r="X17">
        <f t="shared" si="12"/>
        <v>6896</v>
      </c>
      <c r="Y17">
        <f t="shared" si="12"/>
        <v>6840</v>
      </c>
      <c r="Z17">
        <f t="shared" si="13"/>
      </c>
      <c r="AA17">
        <f t="shared" si="14"/>
      </c>
    </row>
    <row r="18" spans="1:27" ht="12.75">
      <c r="A18" s="23" t="str">
        <f>Q1</f>
        <v>Domanda aggregata</v>
      </c>
      <c r="B18" s="3" t="s">
        <v>0</v>
      </c>
      <c r="C18" s="16">
        <f>C6</f>
        <v>0.7</v>
      </c>
      <c r="D18" s="28"/>
      <c r="E18" s="3">
        <f t="shared" si="15"/>
        <v>7500</v>
      </c>
      <c r="F18" s="3">
        <f t="shared" si="2"/>
        <v>7500</v>
      </c>
      <c r="G18" s="3">
        <f t="shared" si="16"/>
        <v>7500</v>
      </c>
      <c r="H18" s="3">
        <f t="shared" si="0"/>
        <v>6250</v>
      </c>
      <c r="I18" s="3">
        <f t="shared" si="17"/>
        <v>7500</v>
      </c>
      <c r="J18" s="3">
        <f t="shared" si="3"/>
        <v>600</v>
      </c>
      <c r="K18">
        <v>16</v>
      </c>
      <c r="L18" s="3">
        <f t="shared" si="4"/>
        <v>596</v>
      </c>
      <c r="M18" s="3">
        <f t="shared" si="5"/>
        <v>540</v>
      </c>
      <c r="N18" s="3"/>
      <c r="O18" s="3">
        <f t="shared" si="18"/>
        <v>7500</v>
      </c>
      <c r="P18" s="3">
        <f t="shared" si="6"/>
        <v>400</v>
      </c>
      <c r="Q18" s="15">
        <f t="shared" si="19"/>
        <v>7500</v>
      </c>
      <c r="R18" s="15">
        <f t="shared" si="7"/>
        <v>7246</v>
      </c>
      <c r="S18">
        <f t="shared" si="8"/>
        <v>7190</v>
      </c>
      <c r="T18">
        <f t="shared" si="9"/>
        <v>-254</v>
      </c>
      <c r="U18">
        <f t="shared" si="10"/>
      </c>
      <c r="V18">
        <f t="shared" si="1"/>
        <v>-310</v>
      </c>
      <c r="W18">
        <f t="shared" si="11"/>
        <v>-254</v>
      </c>
      <c r="X18">
        <f t="shared" si="12"/>
        <v>7246</v>
      </c>
      <c r="Y18">
        <f t="shared" si="12"/>
        <v>7190</v>
      </c>
      <c r="Z18">
        <f t="shared" si="13"/>
      </c>
      <c r="AA18">
        <f t="shared" si="14"/>
      </c>
    </row>
    <row r="19" spans="1:27" ht="12.75">
      <c r="A19" s="23"/>
      <c r="B19" s="36"/>
      <c r="C19" s="37"/>
      <c r="D19" s="28"/>
      <c r="E19" s="3">
        <f t="shared" si="15"/>
        <v>8000</v>
      </c>
      <c r="F19" s="3">
        <f t="shared" si="2"/>
        <v>8000</v>
      </c>
      <c r="G19" s="3">
        <f t="shared" si="16"/>
        <v>8000</v>
      </c>
      <c r="H19" s="3">
        <f t="shared" si="0"/>
        <v>6600</v>
      </c>
      <c r="I19" s="3">
        <f t="shared" si="17"/>
        <v>8000</v>
      </c>
      <c r="J19" s="3">
        <f t="shared" si="3"/>
        <v>600</v>
      </c>
      <c r="K19">
        <v>17</v>
      </c>
      <c r="L19" s="3">
        <f t="shared" si="4"/>
        <v>596</v>
      </c>
      <c r="M19" s="3">
        <f t="shared" si="5"/>
        <v>540</v>
      </c>
      <c r="N19" s="3"/>
      <c r="O19" s="3">
        <f t="shared" si="18"/>
        <v>8000</v>
      </c>
      <c r="P19" s="3">
        <f t="shared" si="6"/>
        <v>400</v>
      </c>
      <c r="Q19" s="15">
        <f t="shared" si="19"/>
        <v>8000</v>
      </c>
      <c r="R19" s="15">
        <f t="shared" si="7"/>
        <v>7596</v>
      </c>
      <c r="S19">
        <f t="shared" si="8"/>
        <v>7540</v>
      </c>
      <c r="T19">
        <f t="shared" si="9"/>
        <v>-404</v>
      </c>
      <c r="U19">
        <f t="shared" si="10"/>
      </c>
      <c r="V19">
        <f t="shared" si="1"/>
        <v>-460</v>
      </c>
      <c r="W19">
        <f t="shared" si="11"/>
        <v>-404</v>
      </c>
      <c r="X19">
        <f t="shared" si="12"/>
        <v>7596</v>
      </c>
      <c r="Y19">
        <f t="shared" si="12"/>
        <v>7540</v>
      </c>
      <c r="Z19">
        <f t="shared" si="13"/>
      </c>
      <c r="AA19">
        <f t="shared" si="14"/>
      </c>
    </row>
    <row r="20" spans="1:27" ht="12.75">
      <c r="A20" s="23"/>
      <c r="B20" s="3" t="s">
        <v>1</v>
      </c>
      <c r="C20" s="16">
        <f>(C8+C12+C16)</f>
        <v>2000</v>
      </c>
      <c r="D20" s="28"/>
      <c r="E20" s="3">
        <f t="shared" si="15"/>
        <v>8500</v>
      </c>
      <c r="F20" s="3">
        <f t="shared" si="2"/>
        <v>8500</v>
      </c>
      <c r="G20" s="3">
        <f t="shared" si="16"/>
        <v>8500</v>
      </c>
      <c r="H20" s="3">
        <f t="shared" si="0"/>
        <v>6950</v>
      </c>
      <c r="I20" s="3">
        <f t="shared" si="17"/>
        <v>8500</v>
      </c>
      <c r="J20" s="3">
        <f t="shared" si="3"/>
        <v>600</v>
      </c>
      <c r="K20">
        <v>18</v>
      </c>
      <c r="L20" s="3">
        <f t="shared" si="4"/>
        <v>596</v>
      </c>
      <c r="M20" s="3">
        <f t="shared" si="5"/>
        <v>540</v>
      </c>
      <c r="N20" s="3"/>
      <c r="O20" s="3">
        <f t="shared" si="18"/>
        <v>8500</v>
      </c>
      <c r="P20" s="3">
        <f t="shared" si="6"/>
        <v>400</v>
      </c>
      <c r="Q20" s="15">
        <f t="shared" si="19"/>
        <v>8500</v>
      </c>
      <c r="R20" s="15">
        <f t="shared" si="7"/>
        <v>7946</v>
      </c>
      <c r="S20">
        <f t="shared" si="8"/>
        <v>7890</v>
      </c>
      <c r="T20">
        <f t="shared" si="9"/>
        <v>-554</v>
      </c>
      <c r="U20">
        <f t="shared" si="10"/>
      </c>
      <c r="V20">
        <f t="shared" si="1"/>
        <v>-610</v>
      </c>
      <c r="W20">
        <f t="shared" si="11"/>
        <v>-554</v>
      </c>
      <c r="X20">
        <f t="shared" si="12"/>
        <v>7946</v>
      </c>
      <c r="Y20">
        <f t="shared" si="12"/>
        <v>7890</v>
      </c>
      <c r="Z20">
        <f t="shared" si="13"/>
      </c>
      <c r="AA20">
        <f t="shared" si="14"/>
      </c>
    </row>
    <row r="21" spans="1:27" ht="12.75">
      <c r="A21" s="11"/>
      <c r="B21" s="1"/>
      <c r="C21" s="1"/>
      <c r="D21" s="1"/>
      <c r="E21" s="3">
        <f t="shared" si="15"/>
        <v>9000</v>
      </c>
      <c r="F21" s="3">
        <f t="shared" si="2"/>
        <v>9000</v>
      </c>
      <c r="G21" s="3">
        <f t="shared" si="16"/>
        <v>9000</v>
      </c>
      <c r="H21" s="3">
        <f t="shared" si="0"/>
        <v>7300</v>
      </c>
      <c r="I21" s="3">
        <f t="shared" si="17"/>
        <v>9000</v>
      </c>
      <c r="J21" s="3">
        <f t="shared" si="3"/>
        <v>600</v>
      </c>
      <c r="K21">
        <v>19</v>
      </c>
      <c r="L21" s="3">
        <f t="shared" si="4"/>
        <v>596</v>
      </c>
      <c r="M21" s="3">
        <f t="shared" si="5"/>
        <v>540</v>
      </c>
      <c r="N21" s="3"/>
      <c r="O21" s="3">
        <f t="shared" si="18"/>
        <v>9000</v>
      </c>
      <c r="P21" s="3">
        <f t="shared" si="6"/>
        <v>400</v>
      </c>
      <c r="Q21" s="15">
        <f t="shared" si="19"/>
        <v>9000</v>
      </c>
      <c r="R21" s="15">
        <f t="shared" si="7"/>
        <v>8296</v>
      </c>
      <c r="S21">
        <f t="shared" si="8"/>
        <v>8240</v>
      </c>
      <c r="T21">
        <f t="shared" si="9"/>
        <v>-704</v>
      </c>
      <c r="U21">
        <f t="shared" si="10"/>
      </c>
      <c r="V21">
        <f t="shared" si="1"/>
        <v>-760</v>
      </c>
      <c r="W21">
        <f t="shared" si="11"/>
        <v>-704</v>
      </c>
      <c r="X21">
        <f t="shared" si="12"/>
        <v>8296</v>
      </c>
      <c r="Y21">
        <f t="shared" si="12"/>
        <v>8240</v>
      </c>
      <c r="Z21">
        <f t="shared" si="13"/>
      </c>
      <c r="AA21">
        <f t="shared" si="14"/>
      </c>
    </row>
    <row r="22" spans="1:27" ht="12.75">
      <c r="A22" s="39" t="s">
        <v>16</v>
      </c>
      <c r="B22" s="1" t="s">
        <v>14</v>
      </c>
      <c r="C22" s="1">
        <v>1</v>
      </c>
      <c r="D22" s="1"/>
      <c r="E22" s="3">
        <f t="shared" si="15"/>
        <v>9500</v>
      </c>
      <c r="F22" s="3">
        <f t="shared" si="2"/>
        <v>9500</v>
      </c>
      <c r="G22" s="3">
        <f t="shared" si="16"/>
        <v>9500</v>
      </c>
      <c r="H22" s="3">
        <f t="shared" si="0"/>
        <v>7650</v>
      </c>
      <c r="I22" s="3">
        <f t="shared" si="17"/>
        <v>9500</v>
      </c>
      <c r="J22" s="3">
        <f t="shared" si="3"/>
        <v>600</v>
      </c>
      <c r="K22">
        <v>20</v>
      </c>
      <c r="L22" s="3">
        <f t="shared" si="4"/>
        <v>596</v>
      </c>
      <c r="M22" s="3">
        <f t="shared" si="5"/>
        <v>540</v>
      </c>
      <c r="N22" s="3"/>
      <c r="O22" s="3">
        <f t="shared" si="18"/>
        <v>9500</v>
      </c>
      <c r="P22" s="3">
        <f t="shared" si="6"/>
        <v>400</v>
      </c>
      <c r="Q22" s="15">
        <f t="shared" si="19"/>
        <v>9500</v>
      </c>
      <c r="R22" s="15">
        <f t="shared" si="7"/>
        <v>8646</v>
      </c>
      <c r="S22">
        <f t="shared" si="8"/>
        <v>8590</v>
      </c>
      <c r="T22">
        <f t="shared" si="9"/>
        <v>-854</v>
      </c>
      <c r="U22">
        <f t="shared" si="10"/>
      </c>
      <c r="V22">
        <f t="shared" si="1"/>
        <v>-910</v>
      </c>
      <c r="W22">
        <f t="shared" si="11"/>
        <v>-854</v>
      </c>
      <c r="X22">
        <f t="shared" si="12"/>
        <v>8646</v>
      </c>
      <c r="Y22">
        <f t="shared" si="12"/>
        <v>8590</v>
      </c>
      <c r="Z22">
        <f t="shared" si="13"/>
      </c>
      <c r="AA22">
        <f t="shared" si="14"/>
      </c>
    </row>
    <row r="23" spans="1:27" ht="12.75">
      <c r="A23" s="40"/>
      <c r="B23" s="4" t="s">
        <v>15</v>
      </c>
      <c r="C23">
        <v>4</v>
      </c>
      <c r="E23" s="3">
        <f t="shared" si="15"/>
        <v>10000</v>
      </c>
      <c r="F23" s="3">
        <f t="shared" si="2"/>
        <v>10000</v>
      </c>
      <c r="G23" s="3">
        <f t="shared" si="16"/>
        <v>10000</v>
      </c>
      <c r="H23" s="3">
        <f t="shared" si="0"/>
        <v>8000</v>
      </c>
      <c r="I23" s="3">
        <f t="shared" si="17"/>
        <v>10000</v>
      </c>
      <c r="J23" s="3">
        <f t="shared" si="3"/>
        <v>600</v>
      </c>
      <c r="K23">
        <v>21</v>
      </c>
      <c r="L23" s="3">
        <f t="shared" si="4"/>
        <v>596</v>
      </c>
      <c r="M23" s="3">
        <f t="shared" si="5"/>
        <v>540</v>
      </c>
      <c r="N23" s="3"/>
      <c r="O23" s="3">
        <f t="shared" si="18"/>
        <v>10000</v>
      </c>
      <c r="P23" s="3">
        <f t="shared" si="6"/>
        <v>400</v>
      </c>
      <c r="Q23" s="15">
        <f t="shared" si="19"/>
        <v>10000</v>
      </c>
      <c r="R23" s="15">
        <f t="shared" si="7"/>
        <v>8996</v>
      </c>
      <c r="S23">
        <f t="shared" si="8"/>
        <v>8940</v>
      </c>
      <c r="T23">
        <f t="shared" si="9"/>
        <v>-1004</v>
      </c>
      <c r="U23">
        <f t="shared" si="10"/>
      </c>
      <c r="V23">
        <f t="shared" si="1"/>
        <v>-1060</v>
      </c>
      <c r="W23">
        <f t="shared" si="11"/>
        <v>-1004</v>
      </c>
      <c r="X23">
        <f t="shared" si="12"/>
        <v>8996</v>
      </c>
      <c r="Y23">
        <f t="shared" si="12"/>
        <v>8940</v>
      </c>
      <c r="Z23">
        <f t="shared" si="13"/>
      </c>
      <c r="AA23">
        <f t="shared" si="14"/>
      </c>
    </row>
    <row r="24" spans="1:15" ht="12.75">
      <c r="A24" s="40" t="s">
        <v>17</v>
      </c>
      <c r="B24" s="4" t="s">
        <v>14</v>
      </c>
      <c r="C24">
        <v>20</v>
      </c>
      <c r="E24" s="5"/>
      <c r="F24" s="5"/>
      <c r="G24" s="5"/>
      <c r="H24" s="5"/>
      <c r="I24" s="5"/>
      <c r="J24" s="5"/>
      <c r="K24" s="5"/>
      <c r="L24" s="5"/>
      <c r="M24" s="5"/>
      <c r="N24" s="5"/>
      <c r="O24" s="6"/>
    </row>
    <row r="25" spans="1:21" ht="12.75">
      <c r="A25" s="40"/>
      <c r="B25" s="4" t="s">
        <v>15</v>
      </c>
      <c r="C25">
        <v>3</v>
      </c>
      <c r="E25" s="5"/>
      <c r="F25" s="5"/>
      <c r="G25" s="5"/>
      <c r="H25" s="5"/>
      <c r="I25" s="5"/>
      <c r="J25" s="5"/>
      <c r="K25" s="5"/>
      <c r="L25" s="5"/>
      <c r="M25" s="5"/>
      <c r="T25" t="s">
        <v>20</v>
      </c>
      <c r="U25">
        <f>MIN(U3:U24)</f>
        <v>46</v>
      </c>
    </row>
    <row r="26" spans="5:13" ht="12.75">
      <c r="E26" s="5"/>
      <c r="F26" s="5"/>
      <c r="G26" s="5"/>
      <c r="H26" s="5"/>
      <c r="I26" s="5"/>
      <c r="J26" s="5"/>
      <c r="K26" s="5"/>
      <c r="L26" s="5"/>
      <c r="M26" s="5"/>
    </row>
    <row r="27" spans="2:3" ht="12.75">
      <c r="B27" s="5">
        <f>MAX(Z3:Z23)</f>
        <v>6546</v>
      </c>
      <c r="C27" s="18">
        <f>C22</f>
        <v>1</v>
      </c>
    </row>
    <row r="28" spans="2:3" ht="12.75">
      <c r="B28" s="5">
        <f>MAX(AA3:AA23)</f>
        <v>6140</v>
      </c>
      <c r="C28" s="6">
        <f>C24</f>
        <v>20</v>
      </c>
    </row>
  </sheetData>
  <mergeCells count="23">
    <mergeCell ref="O1:P1"/>
    <mergeCell ref="Q1:R1"/>
    <mergeCell ref="A2:A4"/>
    <mergeCell ref="D2:D4"/>
    <mergeCell ref="B3:C3"/>
    <mergeCell ref="A1:D1"/>
    <mergeCell ref="E1:F1"/>
    <mergeCell ref="G1:H1"/>
    <mergeCell ref="I1:J1"/>
    <mergeCell ref="A6:A8"/>
    <mergeCell ref="D6:D8"/>
    <mergeCell ref="B7:C7"/>
    <mergeCell ref="A10:A12"/>
    <mergeCell ref="D10:D12"/>
    <mergeCell ref="B11:C11"/>
    <mergeCell ref="A22:A23"/>
    <mergeCell ref="A24:A25"/>
    <mergeCell ref="A14:A16"/>
    <mergeCell ref="D14:D16"/>
    <mergeCell ref="B15:C15"/>
    <mergeCell ref="A18:A20"/>
    <mergeCell ref="D18:D20"/>
    <mergeCell ref="B19:C19"/>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fini</dc:creator>
  <cp:keywords/>
  <dc:description/>
  <cp:lastModifiedBy>fini</cp:lastModifiedBy>
  <dcterms:created xsi:type="dcterms:W3CDTF">2008-11-20T08:26:19Z</dcterms:created>
  <dcterms:modified xsi:type="dcterms:W3CDTF">2008-12-16T14:30:51Z</dcterms:modified>
  <cp:category/>
  <cp:version/>
  <cp:contentType/>
  <cp:contentStatus/>
</cp:coreProperties>
</file>